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部署マスタ" sheetId="2" state="visible" r:id="rId4"/>
    <sheet name="面談記録" sheetId="3" state="visible" r:id="rId5"/>
    <sheet name="集計ダッシュボード" sheetId="4" state="visible" r:id="rId6"/>
    <sheet name="Googleフォーム連携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<sst xmlns="http://schemas.openxmlformats.org/spreadsheetml/2006/main" count="123" uniqueCount="95">
  <si>
    <r>
      <rPr>
        <b val="true"/>
        <sz val="16"/>
        <color rgb="FF305496"/>
        <rFont val="Noto Sans CJK SC"/>
        <family val="2"/>
      </rPr>
      <t xml:space="preserve">退職者面談記録集計シート</t>
    </r>
    <r>
      <rPr>
        <b val="true"/>
        <sz val="16"/>
        <color rgb="FF305496"/>
        <rFont val="Yu Gothic"/>
        <family val="0"/>
        <charset val="1"/>
      </rPr>
      <t xml:space="preserve">(</t>
    </r>
    <r>
      <rPr>
        <b val="true"/>
        <sz val="16"/>
        <color rgb="FF305496"/>
        <rFont val="Noto Sans CJK SC"/>
        <family val="2"/>
      </rPr>
      <t xml:space="preserve">自動集計版</t>
    </r>
    <r>
      <rPr>
        <b val="true"/>
        <sz val="16"/>
        <color rgb="FF305496"/>
        <rFont val="Yu Gothic"/>
        <family val="0"/>
        <charset val="1"/>
      </rPr>
      <t xml:space="preserve">)</t>
    </r>
  </si>
  <si>
    <t xml:space="preserve">■ このシートでできること</t>
  </si>
  <si>
    <r>
      <rPr>
        <sz val="11"/>
        <rFont val="Noto Sans CJK SC"/>
        <family val="2"/>
      </rPr>
      <t xml:space="preserve">退職者面談の記録を「面談記録」シートに入力するだけで、部署</t>
    </r>
    <r>
      <rPr>
        <sz val="11"/>
        <rFont val="Yu Gothic"/>
        <family val="0"/>
        <charset val="1"/>
      </rPr>
      <t xml:space="preserve">×</t>
    </r>
    <r>
      <rPr>
        <sz val="11"/>
        <rFont val="Noto Sans CJK SC"/>
        <family val="2"/>
      </rPr>
      <t xml:space="preserve">退職理由のクロス集計、退職理由の構成比、部署別の離職率、警告判定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マネジメント要因の偏り・早期離職アラート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が自動で表示されます。</t>
    </r>
  </si>
  <si>
    <r>
      <rPr>
        <b val="true"/>
        <sz val="11"/>
        <rFont val="Noto Sans CJK SC"/>
        <family val="2"/>
      </rPr>
      <t xml:space="preserve">■ 使い方</t>
    </r>
    <r>
      <rPr>
        <b val="true"/>
        <sz val="11"/>
        <rFont val="Yu Gothic"/>
        <family val="0"/>
        <charset val="1"/>
      </rPr>
      <t xml:space="preserve">(3</t>
    </r>
    <r>
      <rPr>
        <b val="true"/>
        <sz val="11"/>
        <rFont val="Noto Sans CJK SC"/>
        <family val="2"/>
      </rPr>
      <t xml:space="preserve">ステップ</t>
    </r>
    <r>
      <rPr>
        <b val="true"/>
        <sz val="11"/>
        <rFont val="Yu Gothic"/>
        <family val="0"/>
        <charset val="1"/>
      </rPr>
      <t xml:space="preserve">)</t>
    </r>
  </si>
  <si>
    <r>
      <rPr>
        <sz val="11"/>
        <rFont val="Yu Gothic"/>
        <family val="0"/>
        <charset val="1"/>
      </rPr>
      <t xml:space="preserve">1. </t>
    </r>
    <r>
      <rPr>
        <sz val="11"/>
        <rFont val="Noto Sans CJK SC"/>
        <family val="2"/>
      </rPr>
      <t xml:space="preserve">「部署マスタ」シートに自社の部署名と在籍人数を入力する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青字セル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。</t>
    </r>
  </si>
  <si>
    <r>
      <rPr>
        <sz val="11"/>
        <rFont val="Yu Gothic"/>
        <family val="0"/>
        <charset val="1"/>
      </rPr>
      <t xml:space="preserve">2. </t>
    </r>
    <r>
      <rPr>
        <sz val="11"/>
        <rFont val="Noto Sans CJK SC"/>
        <family val="2"/>
      </rPr>
      <t xml:space="preserve">「面談記録」シートに面談のたびに</t>
    </r>
    <r>
      <rPr>
        <sz val="11"/>
        <rFont val="Yu Gothic"/>
        <family val="0"/>
        <charset val="1"/>
      </rPr>
      <t xml:space="preserve">1</t>
    </r>
    <r>
      <rPr>
        <sz val="11"/>
        <rFont val="Noto Sans CJK SC"/>
        <family val="2"/>
      </rPr>
      <t xml:space="preserve">行ずつ入力する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青字セルのみ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。部署・退職理由・引き止め可能性はプルダウンから選択。</t>
    </r>
  </si>
  <si>
    <r>
      <rPr>
        <sz val="11"/>
        <rFont val="Yu Gothic"/>
        <family val="0"/>
        <charset val="1"/>
      </rPr>
      <t xml:space="preserve">3. </t>
    </r>
    <r>
      <rPr>
        <sz val="11"/>
        <rFont val="Noto Sans CJK SC"/>
        <family val="2"/>
      </rPr>
      <t xml:space="preserve">「集計ダッシュボード」シートを開くと、集計・判定・グラフがすべて自動更新されます。入力は不要です。</t>
    </r>
  </si>
  <si>
    <t xml:space="preserve">■ 色のルール</t>
  </si>
  <si>
    <r>
      <rPr>
        <sz val="11"/>
        <rFont val="Noto Sans CJK SC"/>
        <family val="2"/>
      </rPr>
      <t xml:space="preserve">青字</t>
    </r>
    <r>
      <rPr>
        <sz val="11"/>
        <rFont val="Yu Gothic"/>
        <family val="0"/>
        <charset val="1"/>
      </rPr>
      <t xml:space="preserve">=</t>
    </r>
    <r>
      <rPr>
        <sz val="11"/>
        <rFont val="Noto Sans CJK SC"/>
        <family val="2"/>
      </rPr>
      <t xml:space="preserve">入力セル </t>
    </r>
    <r>
      <rPr>
        <sz val="11"/>
        <rFont val="Yu Gothic"/>
        <family val="0"/>
        <charset val="1"/>
      </rPr>
      <t xml:space="preserve">/ </t>
    </r>
    <r>
      <rPr>
        <sz val="11"/>
        <rFont val="Noto Sans CJK SC"/>
        <family val="2"/>
      </rPr>
      <t xml:space="preserve">黒字</t>
    </r>
    <r>
      <rPr>
        <sz val="11"/>
        <rFont val="Yu Gothic"/>
        <family val="0"/>
        <charset val="1"/>
      </rPr>
      <t xml:space="preserve">=</t>
    </r>
    <r>
      <rPr>
        <sz val="11"/>
        <rFont val="Noto Sans CJK SC"/>
        <family val="2"/>
      </rPr>
      <t xml:space="preserve">自動計算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触らない</t>
    </r>
    <r>
      <rPr>
        <sz val="11"/>
        <rFont val="Yu Gothic"/>
        <family val="0"/>
        <charset val="1"/>
      </rPr>
      <t xml:space="preserve">) / </t>
    </r>
    <r>
      <rPr>
        <sz val="11"/>
        <rFont val="Noto Sans CJK SC"/>
        <family val="2"/>
      </rPr>
      <t xml:space="preserve">緑</t>
    </r>
    <r>
      <rPr>
        <sz val="11"/>
        <rFont val="Yu Gothic"/>
        <family val="0"/>
        <charset val="1"/>
      </rPr>
      <t xml:space="preserve">=OK / </t>
    </r>
    <r>
      <rPr>
        <sz val="11"/>
        <rFont val="Noto Sans CJK SC"/>
        <family val="2"/>
      </rPr>
      <t xml:space="preserve">橙</t>
    </r>
    <r>
      <rPr>
        <sz val="11"/>
        <rFont val="Yu Gothic"/>
        <family val="0"/>
        <charset val="1"/>
      </rPr>
      <t xml:space="preserve">=</t>
    </r>
    <r>
      <rPr>
        <sz val="11"/>
        <rFont val="Noto Sans CJK SC"/>
        <family val="2"/>
      </rPr>
      <t xml:space="preserve">注意 </t>
    </r>
    <r>
      <rPr>
        <sz val="11"/>
        <rFont val="Yu Gothic"/>
        <family val="0"/>
        <charset val="1"/>
      </rPr>
      <t xml:space="preserve">/ </t>
    </r>
    <r>
      <rPr>
        <sz val="11"/>
        <rFont val="Noto Sans CJK SC"/>
        <family val="2"/>
      </rPr>
      <t xml:space="preserve">赤</t>
    </r>
    <r>
      <rPr>
        <sz val="11"/>
        <rFont val="Yu Gothic"/>
        <family val="0"/>
        <charset val="1"/>
      </rPr>
      <t xml:space="preserve">=</t>
    </r>
    <r>
      <rPr>
        <sz val="11"/>
        <rFont val="Noto Sans CJK SC"/>
        <family val="2"/>
      </rPr>
      <t xml:space="preserve">警告</t>
    </r>
  </si>
  <si>
    <t xml:space="preserve">■ 判定ロジック</t>
  </si>
  <si>
    <r>
      <rPr>
        <sz val="11"/>
        <rFont val="Noto Sans CJK SC"/>
        <family val="2"/>
      </rPr>
      <t xml:space="preserve">・部署のマネジメント要因比率が</t>
    </r>
    <r>
      <rPr>
        <sz val="11"/>
        <rFont val="Yu Gothic"/>
        <family val="0"/>
        <charset val="1"/>
      </rPr>
      <t xml:space="preserve">40%</t>
    </r>
    <r>
      <rPr>
        <sz val="11"/>
        <rFont val="Noto Sans CJK SC"/>
        <family val="2"/>
      </rPr>
      <t xml:space="preserve">以上 → 赤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警告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、</t>
    </r>
    <r>
      <rPr>
        <sz val="11"/>
        <rFont val="Yu Gothic"/>
        <family val="0"/>
        <charset val="1"/>
      </rPr>
      <t xml:space="preserve">25%</t>
    </r>
    <r>
      <rPr>
        <sz val="11"/>
        <rFont val="Noto Sans CJK SC"/>
        <family val="2"/>
      </rPr>
      <t xml:space="preserve">以上 → 橙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注意</t>
    </r>
    <r>
      <rPr>
        <sz val="11"/>
        <rFont val="Yu Gothic"/>
        <family val="0"/>
        <charset val="1"/>
      </rPr>
      <t xml:space="preserve">)</t>
    </r>
  </si>
  <si>
    <r>
      <rPr>
        <sz val="11"/>
        <rFont val="Noto Sans CJK SC"/>
        <family val="2"/>
      </rPr>
      <t xml:space="preserve">・部署の離職率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退職者数</t>
    </r>
    <r>
      <rPr>
        <sz val="11"/>
        <rFont val="Yu Gothic"/>
        <family val="0"/>
        <charset val="1"/>
      </rPr>
      <t xml:space="preserve">÷</t>
    </r>
    <r>
      <rPr>
        <sz val="11"/>
        <rFont val="Noto Sans CJK SC"/>
        <family val="2"/>
      </rPr>
      <t xml:space="preserve">在籍人数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が</t>
    </r>
    <r>
      <rPr>
        <sz val="11"/>
        <rFont val="Yu Gothic"/>
        <family val="0"/>
        <charset val="1"/>
      </rPr>
      <t xml:space="preserve">15%</t>
    </r>
    <r>
      <rPr>
        <sz val="11"/>
        <rFont val="Noto Sans CJK SC"/>
        <family val="2"/>
      </rPr>
      <t xml:space="preserve">以上 → 赤、</t>
    </r>
    <r>
      <rPr>
        <sz val="11"/>
        <rFont val="Yu Gothic"/>
        <family val="0"/>
        <charset val="1"/>
      </rPr>
      <t xml:space="preserve">8%</t>
    </r>
    <r>
      <rPr>
        <sz val="11"/>
        <rFont val="Noto Sans CJK SC"/>
        <family val="2"/>
      </rPr>
      <t xml:space="preserve">以上 → 橙</t>
    </r>
  </si>
  <si>
    <r>
      <rPr>
        <sz val="11"/>
        <rFont val="Noto Sans CJK SC"/>
        <family val="2"/>
      </rPr>
      <t xml:space="preserve">・勤続</t>
    </r>
    <r>
      <rPr>
        <sz val="11"/>
        <rFont val="Yu Gothic"/>
        <family val="0"/>
        <charset val="1"/>
      </rPr>
      <t xml:space="preserve">3</t>
    </r>
    <r>
      <rPr>
        <sz val="11"/>
        <rFont val="Noto Sans CJK SC"/>
        <family val="2"/>
      </rPr>
      <t xml:space="preserve">年未満</t>
    </r>
    <r>
      <rPr>
        <sz val="11"/>
        <rFont val="Yu Gothic"/>
        <family val="0"/>
        <charset val="1"/>
      </rPr>
      <t xml:space="preserve">×</t>
    </r>
    <r>
      <rPr>
        <sz val="11"/>
        <rFont val="Noto Sans CJK SC"/>
        <family val="2"/>
      </rPr>
      <t xml:space="preserve">マネジメント理由 → 面談記録の行に「早期離職</t>
    </r>
    <r>
      <rPr>
        <sz val="11"/>
        <rFont val="Yu Gothic"/>
        <family val="0"/>
        <charset val="1"/>
      </rPr>
      <t xml:space="preserve">×</t>
    </r>
    <r>
      <rPr>
        <sz val="11"/>
        <rFont val="Noto Sans CJK SC"/>
        <family val="2"/>
      </rPr>
      <t xml:space="preserve">マネジメント」アラート</t>
    </r>
  </si>
  <si>
    <r>
      <rPr>
        <b val="true"/>
        <sz val="11"/>
        <rFont val="Yu Gothic"/>
        <family val="0"/>
        <charset val="1"/>
      </rPr>
      <t xml:space="preserve">■ Google</t>
    </r>
    <r>
      <rPr>
        <b val="true"/>
        <sz val="11"/>
        <rFont val="Noto Sans CJK SC"/>
        <family val="2"/>
      </rPr>
      <t xml:space="preserve">フォームで面談記録を集める場合</t>
    </r>
  </si>
  <si>
    <r>
      <rPr>
        <sz val="11"/>
        <rFont val="Noto Sans CJK SC"/>
        <family val="2"/>
      </rPr>
      <t xml:space="preserve">「</t>
    </r>
    <r>
      <rPr>
        <sz val="11"/>
        <rFont val="Yu Gothic"/>
        <family val="0"/>
        <charset val="1"/>
      </rPr>
      <t xml:space="preserve">Google</t>
    </r>
    <r>
      <rPr>
        <sz val="11"/>
        <rFont val="Noto Sans CJK SC"/>
        <family val="2"/>
      </rPr>
      <t xml:space="preserve">フォーム連携」シートの手順で、面談記録用フォームを自動生成できます。回収した回答をコピーして「面談記録」シートに貼り付ければ、そのまま集計されます。</t>
    </r>
  </si>
  <si>
    <t xml:space="preserve">■ 注意事項・免責</t>
  </si>
  <si>
    <t xml:space="preserve">・面談記録には個人情報が含まれます。アクセス権限を限定し、社内規程に従って管理してください。</t>
  </si>
  <si>
    <t xml:space="preserve">・本テンプレートは一般的な参考情報であり、法的助言ではありません。利用による損害について作成者は責任を負いません。</t>
  </si>
  <si>
    <r>
      <rPr>
        <sz val="11"/>
        <rFont val="Noto Sans CJK SC"/>
        <family val="2"/>
      </rPr>
      <t xml:space="preserve">・</t>
    </r>
    <r>
      <rPr>
        <sz val="11"/>
        <rFont val="Yu Gothic"/>
        <family val="0"/>
        <charset val="1"/>
      </rPr>
      <t xml:space="preserve">4</t>
    </r>
    <r>
      <rPr>
        <sz val="11"/>
        <rFont val="Noto Sans CJK SC"/>
        <family val="2"/>
      </rPr>
      <t xml:space="preserve">行目〜</t>
    </r>
    <r>
      <rPr>
        <sz val="11"/>
        <rFont val="Yu Gothic"/>
        <family val="0"/>
        <charset val="1"/>
      </rPr>
      <t xml:space="preserve">6</t>
    </r>
    <r>
      <rPr>
        <sz val="11"/>
        <rFont val="Noto Sans CJK SC"/>
        <family val="2"/>
      </rPr>
      <t xml:space="preserve">行目に記入例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青字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が入っています。実際に使うときは削除して構いません。</t>
    </r>
  </si>
  <si>
    <r>
      <rPr>
        <sz val="11"/>
        <rFont val="Noto Sans CJK SC"/>
        <family val="2"/>
      </rPr>
      <t xml:space="preserve">出典・最新版</t>
    </r>
    <r>
      <rPr>
        <sz val="11"/>
        <rFont val="Yu Gothic"/>
        <family val="0"/>
        <charset val="1"/>
      </rPr>
      <t xml:space="preserve">: https://ura-jinji.com/</t>
    </r>
  </si>
  <si>
    <r>
      <rPr>
        <b val="true"/>
        <sz val="12"/>
        <color rgb="FF305496"/>
        <rFont val="Noto Sans CJK SC"/>
        <family val="2"/>
      </rPr>
      <t xml:space="preserve">部署マスタ</t>
    </r>
    <r>
      <rPr>
        <b val="true"/>
        <sz val="12"/>
        <color rgb="FF305496"/>
        <rFont val="Yu Gothic"/>
        <family val="0"/>
        <charset val="1"/>
      </rPr>
      <t xml:space="preserve">(</t>
    </r>
    <r>
      <rPr>
        <b val="true"/>
        <sz val="12"/>
        <color rgb="FF305496"/>
        <rFont val="Noto Sans CJK SC"/>
        <family val="2"/>
      </rPr>
      <t xml:space="preserve">青字セルを自社に合わせて編集</t>
    </r>
    <r>
      <rPr>
        <b val="true"/>
        <sz val="12"/>
        <color rgb="FF305496"/>
        <rFont val="Yu Gothic"/>
        <family val="0"/>
        <charset val="1"/>
      </rPr>
      <t xml:space="preserve">)</t>
    </r>
  </si>
  <si>
    <t xml:space="preserve">部署名</t>
  </si>
  <si>
    <t xml:space="preserve">在籍人数</t>
  </si>
  <si>
    <t xml:space="preserve">メモ</t>
  </si>
  <si>
    <t xml:space="preserve">営業部</t>
  </si>
  <si>
    <t xml:space="preserve">開発部</t>
  </si>
  <si>
    <t xml:space="preserve">製造部</t>
  </si>
  <si>
    <t xml:space="preserve">人事部</t>
  </si>
  <si>
    <t xml:space="preserve">経理部</t>
  </si>
  <si>
    <t xml:space="preserve">総務部</t>
  </si>
  <si>
    <t xml:space="preserve">マーケティング部</t>
  </si>
  <si>
    <t xml:space="preserve">カスタマーサポート部</t>
  </si>
  <si>
    <t xml:space="preserve">企画部</t>
  </si>
  <si>
    <t xml:space="preserve">情報システム部</t>
  </si>
  <si>
    <r>
      <rPr>
        <sz val="11"/>
        <rFont val="Noto Sans CJK SC"/>
        <family val="2"/>
      </rPr>
      <t xml:space="preserve">※在籍人数は離職率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集計ダッシュボード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の分母に使われます。</t>
    </r>
  </si>
  <si>
    <r>
      <rPr>
        <b val="true"/>
        <sz val="12"/>
        <color rgb="FF305496"/>
        <rFont val="Noto Sans CJK SC"/>
        <family val="2"/>
      </rPr>
      <t xml:space="preserve">面談記録</t>
    </r>
    <r>
      <rPr>
        <b val="true"/>
        <sz val="12"/>
        <color rgb="FF305496"/>
        <rFont val="Yu Gothic"/>
        <family val="0"/>
        <charset val="1"/>
      </rPr>
      <t xml:space="preserve">(1</t>
    </r>
    <r>
      <rPr>
        <b val="true"/>
        <sz val="12"/>
        <color rgb="FF305496"/>
        <rFont val="Noto Sans CJK SC"/>
        <family val="2"/>
      </rPr>
      <t xml:space="preserve">面談</t>
    </r>
    <r>
      <rPr>
        <b val="true"/>
        <sz val="12"/>
        <color rgb="FF305496"/>
        <rFont val="Yu Gothic"/>
        <family val="0"/>
        <charset val="1"/>
      </rPr>
      <t xml:space="preserve">=1</t>
    </r>
    <r>
      <rPr>
        <b val="true"/>
        <sz val="12"/>
        <color rgb="FF305496"/>
        <rFont val="Noto Sans CJK SC"/>
        <family val="2"/>
      </rPr>
      <t xml:space="preserve">行。青字セルのみ入力。プルダウン付き</t>
    </r>
    <r>
      <rPr>
        <b val="true"/>
        <sz val="12"/>
        <color rgb="FF305496"/>
        <rFont val="Yu Gothic"/>
        <family val="0"/>
        <charset val="1"/>
      </rPr>
      <t xml:space="preserve">)</t>
    </r>
  </si>
  <si>
    <r>
      <rPr>
        <sz val="11"/>
        <color rgb="FFC00000"/>
        <rFont val="Yu Gothic"/>
        <family val="0"/>
        <charset val="1"/>
      </rPr>
      <t xml:space="preserve">4</t>
    </r>
    <r>
      <rPr>
        <sz val="11"/>
        <color rgb="FFC00000"/>
        <rFont val="Noto Sans CJK SC"/>
        <family val="2"/>
      </rPr>
      <t xml:space="preserve">〜</t>
    </r>
    <r>
      <rPr>
        <sz val="11"/>
        <color rgb="FFC00000"/>
        <rFont val="Yu Gothic"/>
        <family val="0"/>
        <charset val="1"/>
      </rPr>
      <t xml:space="preserve">6</t>
    </r>
    <r>
      <rPr>
        <sz val="11"/>
        <color rgb="FFC00000"/>
        <rFont val="Noto Sans CJK SC"/>
        <family val="2"/>
      </rPr>
      <t xml:space="preserve">行目は記入例です。使うときは削除してください。</t>
    </r>
  </si>
  <si>
    <t xml:space="preserve">No</t>
  </si>
  <si>
    <t xml:space="preserve">面談日</t>
  </si>
  <si>
    <t xml:space="preserve">部署</t>
  </si>
  <si>
    <t xml:space="preserve">等級・役職</t>
  </si>
  <si>
    <r>
      <rPr>
        <b val="true"/>
        <sz val="11"/>
        <color rgb="FFFFFFFF"/>
        <rFont val="Noto Sans CJK SC"/>
        <family val="2"/>
      </rPr>
      <t xml:space="preserve">勤続年数</t>
    </r>
    <r>
      <rPr>
        <b val="true"/>
        <sz val="11"/>
        <color rgb="FFFFFFFF"/>
        <rFont val="Yu Gothic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年</t>
    </r>
    <r>
      <rPr>
        <b val="true"/>
        <sz val="11"/>
        <color rgb="FFFFFFFF"/>
        <rFont val="Yu Gothic"/>
        <family val="0"/>
        <charset val="1"/>
      </rPr>
      <t xml:space="preserve">)</t>
    </r>
  </si>
  <si>
    <r>
      <rPr>
        <b val="true"/>
        <sz val="11"/>
        <color rgb="FFFFFFFF"/>
        <rFont val="Noto Sans CJK SC"/>
        <family val="2"/>
      </rPr>
      <t xml:space="preserve">退職理由</t>
    </r>
    <r>
      <rPr>
        <b val="true"/>
        <sz val="11"/>
        <color rgb="FFFFFFFF"/>
        <rFont val="Yu Gothic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主</t>
    </r>
    <r>
      <rPr>
        <b val="true"/>
        <sz val="11"/>
        <color rgb="FFFFFFFF"/>
        <rFont val="Yu Gothic"/>
        <family val="0"/>
        <charset val="1"/>
      </rPr>
      <t xml:space="preserve">)</t>
    </r>
  </si>
  <si>
    <r>
      <rPr>
        <b val="true"/>
        <sz val="11"/>
        <color rgb="FFFFFFFF"/>
        <rFont val="Noto Sans CJK SC"/>
        <family val="2"/>
      </rPr>
      <t xml:space="preserve">退職理由</t>
    </r>
    <r>
      <rPr>
        <b val="true"/>
        <sz val="11"/>
        <color rgb="FFFFFFFF"/>
        <rFont val="Yu Gothic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副</t>
    </r>
    <r>
      <rPr>
        <b val="true"/>
        <sz val="11"/>
        <color rgb="FFFFFFFF"/>
        <rFont val="Yu Gothic"/>
        <family val="0"/>
        <charset val="1"/>
      </rPr>
      <t xml:space="preserve">)</t>
    </r>
  </si>
  <si>
    <t xml:space="preserve">引き止め可能性</t>
  </si>
  <si>
    <t xml:space="preserve">面談メモ・再発防止の示唆</t>
  </si>
  <si>
    <t xml:space="preserve">自動アラート</t>
  </si>
  <si>
    <t xml:space="preserve">一般</t>
  </si>
  <si>
    <t xml:space="preserve">マネジメント</t>
  </si>
  <si>
    <t xml:space="preserve">働き方</t>
  </si>
  <si>
    <t xml:space="preserve">低</t>
  </si>
  <si>
    <r>
      <rPr>
        <sz val="11"/>
        <color rgb="FF0000FF"/>
        <rFont val="Noto Sans CJK SC"/>
        <family val="2"/>
      </rPr>
      <t xml:space="preserve">上長との</t>
    </r>
    <r>
      <rPr>
        <sz val="11"/>
        <color rgb="FF0000FF"/>
        <rFont val="Yu Gothic"/>
        <family val="0"/>
        <charset val="1"/>
      </rPr>
      <t xml:space="preserve">1on1</t>
    </r>
    <r>
      <rPr>
        <sz val="11"/>
        <color rgb="FF0000FF"/>
        <rFont val="Noto Sans CJK SC"/>
        <family val="2"/>
      </rPr>
      <t xml:space="preserve">が半年実施されず。目標設定が一方的との指摘。</t>
    </r>
  </si>
  <si>
    <t xml:space="preserve">主任・係長</t>
  </si>
  <si>
    <t xml:space="preserve">処遇・給与</t>
  </si>
  <si>
    <t xml:space="preserve">キャリア</t>
  </si>
  <si>
    <t xml:space="preserve">高</t>
  </si>
  <si>
    <r>
      <rPr>
        <sz val="11"/>
        <color rgb="FF0000FF"/>
        <rFont val="Noto Sans CJK SC"/>
        <family val="2"/>
      </rPr>
      <t xml:space="preserve">同業他社比で年収▲</t>
    </r>
    <r>
      <rPr>
        <sz val="11"/>
        <color rgb="FF0000FF"/>
        <rFont val="Yu Gothic"/>
        <family val="0"/>
        <charset val="1"/>
      </rPr>
      <t xml:space="preserve">15%</t>
    </r>
    <r>
      <rPr>
        <sz val="11"/>
        <color rgb="FF0000FF"/>
        <rFont val="Noto Sans CJK SC"/>
        <family val="2"/>
      </rPr>
      <t xml:space="preserve">。等級要件の見直し提案あり。</t>
    </r>
  </si>
  <si>
    <t xml:space="preserve">中</t>
  </si>
  <si>
    <t xml:space="preserve">配属後のフォロー面談なし。オンボーディング改善要。</t>
  </si>
  <si>
    <r>
      <rPr>
        <b val="true"/>
        <sz val="14"/>
        <color rgb="FF305496"/>
        <rFont val="Noto Sans CJK SC"/>
        <family val="2"/>
      </rPr>
      <t xml:space="preserve">集計ダッシュボード</t>
    </r>
    <r>
      <rPr>
        <b val="true"/>
        <sz val="14"/>
        <color rgb="FF305496"/>
        <rFont val="Yu Gothic"/>
        <family val="0"/>
        <charset val="1"/>
      </rPr>
      <t xml:space="preserve">(</t>
    </r>
    <r>
      <rPr>
        <b val="true"/>
        <sz val="14"/>
        <color rgb="FF305496"/>
        <rFont val="Noto Sans CJK SC"/>
        <family val="2"/>
      </rPr>
      <t xml:space="preserve">全自動・入力不要</t>
    </r>
    <r>
      <rPr>
        <b val="true"/>
        <sz val="14"/>
        <color rgb="FF305496"/>
        <rFont val="Yu Gothic"/>
        <family val="0"/>
        <charset val="1"/>
      </rPr>
      <t xml:space="preserve">)</t>
    </r>
  </si>
  <si>
    <r>
      <rPr>
        <b val="true"/>
        <sz val="11"/>
        <rFont val="Noto Sans CJK SC"/>
        <family val="2"/>
      </rPr>
      <t xml:space="preserve">① 退職理由カテゴリ別</t>
    </r>
    <r>
      <rPr>
        <b val="true"/>
        <sz val="11"/>
        <rFont val="Yu Gothic"/>
        <family val="0"/>
        <charset val="1"/>
      </rPr>
      <t xml:space="preserve">(</t>
    </r>
    <r>
      <rPr>
        <b val="true"/>
        <sz val="11"/>
        <rFont val="Noto Sans CJK SC"/>
        <family val="2"/>
      </rPr>
      <t xml:space="preserve">主理由</t>
    </r>
    <r>
      <rPr>
        <b val="true"/>
        <sz val="11"/>
        <rFont val="Yu Gothic"/>
        <family val="0"/>
        <charset val="1"/>
      </rPr>
      <t xml:space="preserve">)</t>
    </r>
  </si>
  <si>
    <t xml:space="preserve">カテゴリ</t>
  </si>
  <si>
    <t xml:space="preserve">件数</t>
  </si>
  <si>
    <t xml:space="preserve">構成比</t>
  </si>
  <si>
    <t xml:space="preserve">その他</t>
  </si>
  <si>
    <t xml:space="preserve">合計</t>
  </si>
  <si>
    <r>
      <rPr>
        <b val="true"/>
        <sz val="11"/>
        <rFont val="Noto Sans CJK SC"/>
        <family val="2"/>
      </rPr>
      <t xml:space="preserve">② 部署</t>
    </r>
    <r>
      <rPr>
        <b val="true"/>
        <sz val="11"/>
        <rFont val="Yu Gothic"/>
        <family val="0"/>
        <charset val="1"/>
      </rPr>
      <t xml:space="preserve">×</t>
    </r>
    <r>
      <rPr>
        <b val="true"/>
        <sz val="11"/>
        <rFont val="Noto Sans CJK SC"/>
        <family val="2"/>
      </rPr>
      <t xml:space="preserve">退職理由クロス集計</t>
    </r>
    <r>
      <rPr>
        <b val="true"/>
        <sz val="11"/>
        <rFont val="Yu Gothic"/>
        <family val="0"/>
        <charset val="1"/>
      </rPr>
      <t xml:space="preserve">(</t>
    </r>
    <r>
      <rPr>
        <b val="true"/>
        <sz val="11"/>
        <rFont val="Noto Sans CJK SC"/>
        <family val="2"/>
      </rPr>
      <t xml:space="preserve">警告判定つき</t>
    </r>
    <r>
      <rPr>
        <b val="true"/>
        <sz val="11"/>
        <rFont val="Yu Gothic"/>
        <family val="0"/>
        <charset val="1"/>
      </rPr>
      <t xml:space="preserve">)</t>
    </r>
  </si>
  <si>
    <t xml:space="preserve">最多理由</t>
  </si>
  <si>
    <r>
      <rPr>
        <b val="true"/>
        <sz val="11"/>
        <color rgb="FFFFFFFF"/>
        <rFont val="Yu Gothic"/>
        <family val="0"/>
        <charset val="1"/>
      </rPr>
      <t xml:space="preserve">Mgmt</t>
    </r>
    <r>
      <rPr>
        <b val="true"/>
        <sz val="11"/>
        <color rgb="FFFFFFFF"/>
        <rFont val="Noto Sans CJK SC"/>
        <family val="2"/>
      </rPr>
      <t xml:space="preserve">比率</t>
    </r>
  </si>
  <si>
    <t xml:space="preserve">判定</t>
  </si>
  <si>
    <r>
      <rPr>
        <b val="true"/>
        <sz val="11"/>
        <rFont val="Noto Sans CJK SC"/>
        <family val="2"/>
      </rPr>
      <t xml:space="preserve">③ 部署別離職率</t>
    </r>
    <r>
      <rPr>
        <b val="true"/>
        <sz val="11"/>
        <rFont val="Yu Gothic"/>
        <family val="0"/>
        <charset val="1"/>
      </rPr>
      <t xml:space="preserve">(</t>
    </r>
    <r>
      <rPr>
        <b val="true"/>
        <sz val="11"/>
        <rFont val="Noto Sans CJK SC"/>
        <family val="2"/>
      </rPr>
      <t xml:space="preserve">在籍人数は部署マスタから</t>
    </r>
    <r>
      <rPr>
        <b val="true"/>
        <sz val="11"/>
        <rFont val="Yu Gothic"/>
        <family val="0"/>
        <charset val="1"/>
      </rPr>
      <t xml:space="preserve">)</t>
    </r>
  </si>
  <si>
    <t xml:space="preserve">退職者数</t>
  </si>
  <si>
    <t xml:space="preserve">離職率</t>
  </si>
  <si>
    <r>
      <rPr>
        <b val="true"/>
        <sz val="14"/>
        <color rgb="FF305496"/>
        <rFont val="Yu Gothic"/>
        <family val="0"/>
        <charset val="1"/>
      </rPr>
      <t xml:space="preserve">Google</t>
    </r>
    <r>
      <rPr>
        <b val="true"/>
        <sz val="14"/>
        <color rgb="FF305496"/>
        <rFont val="Noto Sans CJK SC"/>
        <family val="2"/>
      </rPr>
      <t xml:space="preserve">フォームで面談記録を収集する</t>
    </r>
  </si>
  <si>
    <r>
      <rPr>
        <b val="true"/>
        <sz val="11"/>
        <rFont val="Noto Sans CJK SC"/>
        <family val="2"/>
      </rPr>
      <t xml:space="preserve">手順</t>
    </r>
    <r>
      <rPr>
        <b val="true"/>
        <sz val="11"/>
        <rFont val="Yu Gothic"/>
        <family val="0"/>
        <charset val="1"/>
      </rPr>
      <t xml:space="preserve">(</t>
    </r>
    <r>
      <rPr>
        <b val="true"/>
        <sz val="11"/>
        <rFont val="Noto Sans CJK SC"/>
        <family val="2"/>
      </rPr>
      <t xml:space="preserve">約</t>
    </r>
    <r>
      <rPr>
        <b val="true"/>
        <sz val="11"/>
        <rFont val="Yu Gothic"/>
        <family val="0"/>
        <charset val="1"/>
      </rPr>
      <t xml:space="preserve">5</t>
    </r>
    <r>
      <rPr>
        <b val="true"/>
        <sz val="11"/>
        <rFont val="Noto Sans CJK SC"/>
        <family val="2"/>
      </rPr>
      <t xml:space="preserve">分</t>
    </r>
    <r>
      <rPr>
        <b val="true"/>
        <sz val="11"/>
        <rFont val="Yu Gothic"/>
        <family val="0"/>
        <charset val="1"/>
      </rPr>
      <t xml:space="preserve">):</t>
    </r>
  </si>
  <si>
    <r>
      <rPr>
        <sz val="11"/>
        <rFont val="Yu Gothic"/>
        <family val="0"/>
        <charset val="1"/>
      </rPr>
      <t xml:space="preserve">1. Google</t>
    </r>
    <r>
      <rPr>
        <sz val="11"/>
        <rFont val="Noto Sans CJK SC"/>
        <family val="2"/>
      </rPr>
      <t xml:space="preserve">ドライブで新規スプレッドシートを作成し、下の質問一覧</t>
    </r>
    <r>
      <rPr>
        <sz val="11"/>
        <rFont val="Yu Gothic"/>
        <family val="0"/>
        <charset val="1"/>
      </rPr>
      <t xml:space="preserve">(B4:D9)</t>
    </r>
    <r>
      <rPr>
        <sz val="11"/>
        <rFont val="Noto Sans CJK SC"/>
        <family val="2"/>
      </rPr>
      <t xml:space="preserve">を貼り付ける。</t>
    </r>
  </si>
  <si>
    <r>
      <rPr>
        <sz val="11"/>
        <rFont val="Yu Gothic"/>
        <family val="0"/>
        <charset val="1"/>
      </rPr>
      <t xml:space="preserve">2. </t>
    </r>
    <r>
      <rPr>
        <sz val="11"/>
        <rFont val="Noto Sans CJK SC"/>
        <family val="2"/>
      </rPr>
      <t xml:space="preserve">拡張機能 </t>
    </r>
    <r>
      <rPr>
        <sz val="11"/>
        <rFont val="Yu Gothic"/>
        <family val="0"/>
        <charset val="1"/>
      </rPr>
      <t xml:space="preserve">&gt; Apps Script </t>
    </r>
    <r>
      <rPr>
        <sz val="11"/>
        <rFont val="Noto Sans CJK SC"/>
        <family val="2"/>
      </rPr>
      <t xml:space="preserve">を開き、</t>
    </r>
    <r>
      <rPr>
        <sz val="11"/>
        <rFont val="Yu Gothic"/>
        <family val="0"/>
        <charset val="1"/>
      </rPr>
      <t xml:space="preserve">https://ura-jinji.com/360-form-generator/ </t>
    </r>
    <r>
      <rPr>
        <sz val="11"/>
        <rFont val="Noto Sans CJK SC"/>
        <family val="2"/>
      </rPr>
      <t xml:space="preserve">で配布しているフォーム自動生成スクリプトを貼り付けて実行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質問シートからフォームを自動生成する方式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。</t>
    </r>
  </si>
  <si>
    <r>
      <rPr>
        <sz val="11"/>
        <rFont val="Yu Gothic"/>
        <family val="0"/>
        <charset val="1"/>
      </rPr>
      <t xml:space="preserve">3. </t>
    </r>
    <r>
      <rPr>
        <sz val="11"/>
        <rFont val="Noto Sans CJK SC"/>
        <family val="2"/>
      </rPr>
      <t xml:space="preserve">生成されたフォーム</t>
    </r>
    <r>
      <rPr>
        <sz val="11"/>
        <rFont val="Yu Gothic"/>
        <family val="0"/>
        <charset val="1"/>
      </rPr>
      <t xml:space="preserve">URL</t>
    </r>
    <r>
      <rPr>
        <sz val="11"/>
        <rFont val="Noto Sans CJK SC"/>
        <family val="2"/>
      </rPr>
      <t xml:space="preserve">を面談担当者に共有。回答はスプレッドシートに自動集約される。</t>
    </r>
  </si>
  <si>
    <r>
      <rPr>
        <sz val="11"/>
        <rFont val="Yu Gothic"/>
        <family val="0"/>
        <charset val="1"/>
      </rPr>
      <t xml:space="preserve">4. </t>
    </r>
    <r>
      <rPr>
        <sz val="11"/>
        <rFont val="Noto Sans CJK SC"/>
        <family val="2"/>
      </rPr>
      <t xml:space="preserve">回答データを本ファイルの「面談記録」シート</t>
    </r>
    <r>
      <rPr>
        <sz val="11"/>
        <rFont val="Yu Gothic"/>
        <family val="0"/>
        <charset val="1"/>
      </rPr>
      <t xml:space="preserve">(B</t>
    </r>
    <r>
      <rPr>
        <sz val="11"/>
        <rFont val="Noto Sans CJK SC"/>
        <family val="2"/>
      </rPr>
      <t xml:space="preserve">〜</t>
    </r>
    <r>
      <rPr>
        <sz val="11"/>
        <rFont val="Yu Gothic"/>
        <family val="0"/>
        <charset val="1"/>
      </rPr>
      <t xml:space="preserve">I</t>
    </r>
    <r>
      <rPr>
        <sz val="11"/>
        <rFont val="Noto Sans CJK SC"/>
        <family val="2"/>
      </rPr>
      <t xml:space="preserve">列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に貼り付ければ、集計ダッシュボードが自動更新される。</t>
    </r>
  </si>
  <si>
    <t xml:space="preserve">質問</t>
  </si>
  <si>
    <t xml:space="preserve">形式</t>
  </si>
  <si>
    <t xml:space="preserve">選択肢</t>
  </si>
  <si>
    <t xml:space="preserve">日付</t>
  </si>
  <si>
    <t xml:space="preserve">退職者の所属部署</t>
  </si>
  <si>
    <t xml:space="preserve">プルダウン</t>
  </si>
  <si>
    <t xml:space="preserve">部署マスタの部署名を貼り付け</t>
  </si>
  <si>
    <r>
      <rPr>
        <sz val="11"/>
        <rFont val="Noto Sans CJK SC"/>
        <family val="2"/>
      </rPr>
      <t xml:space="preserve">一般 </t>
    </r>
    <r>
      <rPr>
        <sz val="11"/>
        <rFont val="Yu Gothic"/>
        <family val="0"/>
        <charset val="1"/>
      </rPr>
      <t xml:space="preserve">/ </t>
    </r>
    <r>
      <rPr>
        <sz val="11"/>
        <rFont val="Noto Sans CJK SC"/>
        <family val="2"/>
      </rPr>
      <t xml:space="preserve">主任・係長 </t>
    </r>
    <r>
      <rPr>
        <sz val="11"/>
        <rFont val="Yu Gothic"/>
        <family val="0"/>
        <charset val="1"/>
      </rPr>
      <t xml:space="preserve">/ </t>
    </r>
    <r>
      <rPr>
        <sz val="11"/>
        <rFont val="Noto Sans CJK SC"/>
        <family val="2"/>
      </rPr>
      <t xml:space="preserve">課長 </t>
    </r>
    <r>
      <rPr>
        <sz val="11"/>
        <rFont val="Yu Gothic"/>
        <family val="0"/>
        <charset val="1"/>
      </rPr>
      <t xml:space="preserve">/ </t>
    </r>
    <r>
      <rPr>
        <sz val="11"/>
        <rFont val="Noto Sans CJK SC"/>
        <family val="2"/>
      </rPr>
      <t xml:space="preserve">部長以上</t>
    </r>
  </si>
  <si>
    <r>
      <rPr>
        <sz val="11"/>
        <rFont val="Noto Sans CJK SC"/>
        <family val="2"/>
      </rPr>
      <t xml:space="preserve">勤続年数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年</t>
    </r>
    <r>
      <rPr>
        <sz val="11"/>
        <rFont val="Yu Gothic"/>
        <family val="0"/>
        <charset val="1"/>
      </rPr>
      <t xml:space="preserve">)</t>
    </r>
  </si>
  <si>
    <r>
      <rPr>
        <sz val="11"/>
        <rFont val="Noto Sans CJK SC"/>
        <family val="2"/>
      </rPr>
      <t xml:space="preserve">記述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数値</t>
    </r>
    <r>
      <rPr>
        <sz val="11"/>
        <rFont val="Yu Gothic"/>
        <family val="0"/>
        <charset val="1"/>
      </rPr>
      <t xml:space="preserve">)</t>
    </r>
  </si>
  <si>
    <r>
      <rPr>
        <sz val="11"/>
        <rFont val="Noto Sans CJK SC"/>
        <family val="2"/>
      </rPr>
      <t xml:space="preserve">退職理由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主</t>
    </r>
    <r>
      <rPr>
        <sz val="11"/>
        <rFont val="Yu Gothic"/>
        <family val="0"/>
        <charset val="1"/>
      </rPr>
      <t xml:space="preserve">)</t>
    </r>
  </si>
  <si>
    <r>
      <rPr>
        <sz val="11"/>
        <rFont val="Noto Sans CJK SC"/>
        <family val="2"/>
      </rPr>
      <t xml:space="preserve">マネジメント </t>
    </r>
    <r>
      <rPr>
        <sz val="11"/>
        <rFont val="Yu Gothic"/>
        <family val="0"/>
        <charset val="1"/>
      </rPr>
      <t xml:space="preserve">/ </t>
    </r>
    <r>
      <rPr>
        <sz val="11"/>
        <rFont val="Noto Sans CJK SC"/>
        <family val="2"/>
      </rPr>
      <t xml:space="preserve">処遇・給与 </t>
    </r>
    <r>
      <rPr>
        <sz val="11"/>
        <rFont val="Yu Gothic"/>
        <family val="0"/>
        <charset val="1"/>
      </rPr>
      <t xml:space="preserve">/ </t>
    </r>
    <r>
      <rPr>
        <sz val="11"/>
        <rFont val="Noto Sans CJK SC"/>
        <family val="2"/>
      </rPr>
      <t xml:space="preserve">働き方 </t>
    </r>
    <r>
      <rPr>
        <sz val="11"/>
        <rFont val="Yu Gothic"/>
        <family val="0"/>
        <charset val="1"/>
      </rPr>
      <t xml:space="preserve">/ </t>
    </r>
    <r>
      <rPr>
        <sz val="11"/>
        <rFont val="Noto Sans CJK SC"/>
        <family val="2"/>
      </rPr>
      <t xml:space="preserve">キャリア </t>
    </r>
    <r>
      <rPr>
        <sz val="11"/>
        <rFont val="Yu Gothic"/>
        <family val="0"/>
        <charset val="1"/>
      </rPr>
      <t xml:space="preserve">/ </t>
    </r>
    <r>
      <rPr>
        <sz val="11"/>
        <rFont val="Noto Sans CJK SC"/>
        <family val="2"/>
      </rPr>
      <t xml:space="preserve">その他</t>
    </r>
  </si>
  <si>
    <r>
      <rPr>
        <sz val="11"/>
        <rFont val="Noto Sans CJK SC"/>
        <family val="2"/>
      </rPr>
      <t xml:space="preserve">退職理由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副・任意</t>
    </r>
    <r>
      <rPr>
        <sz val="11"/>
        <rFont val="Yu Gothic"/>
        <family val="0"/>
        <charset val="1"/>
      </rPr>
      <t xml:space="preserve">)</t>
    </r>
  </si>
  <si>
    <r>
      <rPr>
        <sz val="11"/>
        <rFont val="Noto Sans CJK SC"/>
        <family val="2"/>
      </rPr>
      <t xml:space="preserve">高 </t>
    </r>
    <r>
      <rPr>
        <sz val="11"/>
        <rFont val="Yu Gothic"/>
        <family val="0"/>
        <charset val="1"/>
      </rPr>
      <t xml:space="preserve">/ </t>
    </r>
    <r>
      <rPr>
        <sz val="11"/>
        <rFont val="Noto Sans CJK SC"/>
        <family val="2"/>
      </rPr>
      <t xml:space="preserve">中 </t>
    </r>
    <r>
      <rPr>
        <sz val="11"/>
        <rFont val="Yu Gothic"/>
        <family val="0"/>
        <charset val="1"/>
      </rPr>
      <t xml:space="preserve">/ </t>
    </r>
    <r>
      <rPr>
        <sz val="11"/>
        <rFont val="Noto Sans CJK SC"/>
        <family val="2"/>
      </rPr>
      <t xml:space="preserve">低 </t>
    </r>
    <r>
      <rPr>
        <sz val="11"/>
        <rFont val="Yu Gothic"/>
        <family val="0"/>
        <charset val="1"/>
      </rPr>
      <t xml:space="preserve">/ </t>
    </r>
    <r>
      <rPr>
        <sz val="11"/>
        <rFont val="Noto Sans CJK SC"/>
        <family val="2"/>
      </rPr>
      <t xml:space="preserve">なし</t>
    </r>
  </si>
  <si>
    <t xml:space="preserve">段落</t>
  </si>
  <si>
    <r>
      <rPr>
        <sz val="11"/>
        <rFont val="Noto Sans CJK SC"/>
        <family val="2"/>
      </rPr>
      <t xml:space="preserve">出典</t>
    </r>
    <r>
      <rPr>
        <sz val="11"/>
        <rFont val="Yu Gothic"/>
        <family val="0"/>
        <charset val="1"/>
      </rPr>
      <t xml:space="preserve">: https://ura-jinji.com/(</t>
    </r>
    <r>
      <rPr>
        <sz val="11"/>
        <rFont val="Noto Sans CJK SC"/>
        <family val="2"/>
      </rPr>
      <t xml:space="preserve">フォーム自動生成の方式は </t>
    </r>
    <r>
      <rPr>
        <sz val="11"/>
        <rFont val="Yu Gothic"/>
        <family val="0"/>
        <charset val="1"/>
      </rPr>
      <t xml:space="preserve">https://ura-jinji.com/360-form-generator/ </t>
    </r>
    <r>
      <rPr>
        <sz val="11"/>
        <rFont val="Noto Sans CJK SC"/>
        <family val="2"/>
      </rPr>
      <t xml:space="preserve">参照</t>
    </r>
    <r>
      <rPr>
        <sz val="11"/>
        <rFont val="Yu Gothic"/>
        <family val="0"/>
        <charset val="1"/>
      </rPr>
      <t xml:space="preserve">)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</si>
</sst>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"/>
    <numFmt numFmtId="166" formatCode="0.0%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305496"/>
      <name val="Noto Sans CJK SC"/>
      <family val="2"/>
    </font>
    <font>
      <b val="true"/>
      <sz val="16"/>
      <color rgb="FF305496"/>
      <name val="Yu Gothic"/>
      <family val="0"/>
      <charset val="1"/>
    </font>
    <font>
      <sz val="11"/>
      <name val="Yu Gothic"/>
      <family val="0"/>
      <charset val="1"/>
    </font>
    <font>
      <b val="true"/>
      <sz val="11"/>
      <name val="Noto Sans CJK SC"/>
      <family val="2"/>
    </font>
    <font>
      <sz val="11"/>
      <name val="Noto Sans CJK SC"/>
      <family val="2"/>
    </font>
    <font>
      <b val="true"/>
      <sz val="11"/>
      <name val="Yu Gothic"/>
      <family val="0"/>
      <charset val="1"/>
    </font>
    <font>
      <b val="true"/>
      <sz val="12"/>
      <color rgb="FF305496"/>
      <name val="Noto Sans CJK SC"/>
      <family val="2"/>
    </font>
    <font>
      <b val="true"/>
      <sz val="12"/>
      <color rgb="FF305496"/>
      <name val="Yu Gothic"/>
      <family val="0"/>
      <charset val="1"/>
    </font>
    <font>
      <b val="true"/>
      <sz val="11"/>
      <color rgb="FFFFFFFF"/>
      <name val="Noto Sans CJK SC"/>
      <family val="2"/>
    </font>
    <font>
      <sz val="11"/>
      <color rgb="FF0000FF"/>
      <name val="Noto Sans CJK SC"/>
      <family val="2"/>
    </font>
    <font>
      <sz val="11"/>
      <color rgb="FF0000FF"/>
      <name val="Yu Gothic"/>
      <family val="0"/>
      <charset val="1"/>
    </font>
    <font>
      <sz val="11"/>
      <color rgb="FFC00000"/>
      <name val="Yu Gothic"/>
      <family val="0"/>
      <charset val="1"/>
    </font>
    <font>
      <sz val="11"/>
      <color rgb="FFC00000"/>
      <name val="Noto Sans CJK SC"/>
      <family val="2"/>
    </font>
    <font>
      <b val="true"/>
      <sz val="11"/>
      <color rgb="FFFFFFFF"/>
      <name val="Yu Gothic"/>
      <family val="0"/>
      <charset val="1"/>
    </font>
    <font>
      <b val="true"/>
      <sz val="14"/>
      <color rgb="FF305496"/>
      <name val="Noto Sans CJK SC"/>
      <family val="2"/>
    </font>
    <font>
      <b val="true"/>
      <sz val="14"/>
      <color rgb="FF305496"/>
      <name val="Yu Gothic"/>
      <family val="0"/>
      <charset val="1"/>
    </font>
    <font>
      <sz val="11"/>
      <color theme="1"/>
      <name val="Noto Sans CJK SC"/>
      <family val="2"/>
    </font>
    <font>
      <b val="true"/>
      <sz val="18"/>
      <color rgb="FF000000"/>
      <name val="Noto Sans CJK SC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05496"/>
        <bgColor rgb="FF0066CC"/>
      </patternFill>
    </fill>
    <fill>
      <patternFill patternType="solid">
        <fgColor rgb="FFFFF2CC"/>
        <bgColor rgb="FFFFEB9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Yu Gothic"/>
        <charset val="1"/>
        <family val="0"/>
        <color rgb="FF9C0006"/>
      </font>
      <fill>
        <patternFill>
          <bgColor rgb="FFFFC7CE"/>
        </patternFill>
      </fill>
    </dxf>
    <dxf>
      <font>
        <name val="Yu Gothic"/>
        <charset val="1"/>
        <family val="0"/>
        <color rgb="FF9C6500"/>
      </font>
      <fill>
        <patternFill>
          <bgColor rgb="FFFFEB9C"/>
        </patternFill>
      </fill>
    </dxf>
    <dxf>
      <font>
        <name val="Yu Gothic"/>
        <charset val="1"/>
        <family val="0"/>
        <color rgb="FF006100"/>
      </font>
      <fill>
        <patternFill>
          <bgColor rgb="FFC6EFCE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BFBFBF"/>
      <rgbColor rgb="FF878787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0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退職理由カテゴリ別 件数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集計ダッシュボード!B4</c:f>
              <c:strCache>
                <c:ptCount val="1"/>
                <c:pt idx="0">
                  <c:v>件数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集計ダッシュボード!$A$5:$A$9</c:f>
              <c:strCache>
                <c:ptCount val="5"/>
                <c:pt idx="0">
                  <c:v>マネジメント</c:v>
                </c:pt>
                <c:pt idx="1">
                  <c:v>処遇・給与</c:v>
                </c:pt>
                <c:pt idx="2">
                  <c:v>働き方</c:v>
                </c:pt>
                <c:pt idx="3">
                  <c:v>キャリア</c:v>
                </c:pt>
                <c:pt idx="4">
                  <c:v>その他</c:v>
                </c:pt>
              </c:strCache>
            </c:strRef>
          </c:cat>
          <c:val>
            <c:numRef>
              <c:f>集計ダッシュボード!$B$5:$B$9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150"/>
        <c:overlap val="0"/>
        <c:axId val="74912920"/>
        <c:axId val="20495576"/>
      </c:barChart>
      <c:catAx>
        <c:axId val="7491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20495576"/>
        <c:crosses val="autoZero"/>
        <c:auto val="1"/>
        <c:lblAlgn val="ctr"/>
        <c:lblOffset val="100"/>
        <c:noMultiLvlLbl val="0"/>
      </c:catAx>
      <c:valAx>
        <c:axId val="2049557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74912920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部署別 退職者数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集計ダッシュボード!B36</c:f>
              <c:strCache>
                <c:ptCount val="1"/>
                <c:pt idx="0">
                  <c:v>退職者数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集計ダッシュボード!$A$37:$A$46</c:f>
              <c:strCache>
                <c:ptCount val="10"/>
                <c:pt idx="0">
                  <c:v>営業部</c:v>
                </c:pt>
                <c:pt idx="1">
                  <c:v>開発部</c:v>
                </c:pt>
                <c:pt idx="2">
                  <c:v>製造部</c:v>
                </c:pt>
                <c:pt idx="3">
                  <c:v>人事部</c:v>
                </c:pt>
                <c:pt idx="4">
                  <c:v>経理部</c:v>
                </c:pt>
                <c:pt idx="5">
                  <c:v>総務部</c:v>
                </c:pt>
                <c:pt idx="6">
                  <c:v>マーケティング部</c:v>
                </c:pt>
                <c:pt idx="7">
                  <c:v>カスタマーサポート部</c:v>
                </c:pt>
                <c:pt idx="8">
                  <c:v>企画部</c:v>
                </c:pt>
                <c:pt idx="9">
                  <c:v>情報システム部</c:v>
                </c:pt>
              </c:strCache>
            </c:strRef>
          </c:cat>
          <c:val>
            <c:numRef>
              <c:f>集計ダッシュボード!$B$37:$B$46</c:f>
              <c:numCache>
                <c:formatCode>General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gapWidth val="150"/>
        <c:overlap val="0"/>
        <c:axId val="65902998"/>
        <c:axId val="14821729"/>
      </c:barChart>
      <c:catAx>
        <c:axId val="6590299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4821729"/>
        <c:crosses val="autoZero"/>
        <c:auto val="1"/>
        <c:lblAlgn val="ctr"/>
        <c:lblOffset val="100"/>
        <c:noMultiLvlLbl val="0"/>
      </c:catAx>
      <c:valAx>
        <c:axId val="1482172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590299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0</xdr:colOff>
      <xdr:row>2</xdr:row>
      <xdr:rowOff>0</xdr:rowOff>
    </xdr:from>
    <xdr:to>
      <xdr:col>20</xdr:col>
      <xdr:colOff>256320</xdr:colOff>
      <xdr:row>16</xdr:row>
      <xdr:rowOff>103320</xdr:rowOff>
    </xdr:to>
    <xdr:graphicFrame>
      <xdr:nvGraphicFramePr>
        <xdr:cNvPr id="1" name="Chart 1"/>
        <xdr:cNvGraphicFramePr/>
      </xdr:nvGraphicFramePr>
      <xdr:xfrm>
        <a:off x="11113920" y="46476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19</xdr:row>
      <xdr:rowOff>0</xdr:rowOff>
    </xdr:from>
    <xdr:to>
      <xdr:col>20</xdr:col>
      <xdr:colOff>256320</xdr:colOff>
      <xdr:row>37</xdr:row>
      <xdr:rowOff>143280</xdr:rowOff>
    </xdr:to>
    <xdr:graphicFrame>
      <xdr:nvGraphicFramePr>
        <xdr:cNvPr id="2" name="Chart 2"/>
        <xdr:cNvGraphicFramePr/>
      </xdr:nvGraphicFramePr>
      <xdr:xfrm>
        <a:off x="11113920" y="3812400"/>
        <a:ext cx="575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1" customFormat="false" ht="23.85" hidden="false" customHeight="false" outlineLevel="0" collapsed="false">
      <c r="B1" s="1" t="s">
        <v>0</v>
      </c>
    </row>
    <row r="2" customFormat="false" ht="15" hidden="false" customHeight="false" outlineLevel="0" collapsed="false">
      <c r="B2" s="2"/>
    </row>
    <row r="3" customFormat="false" ht="15" hidden="false" customHeight="false" outlineLevel="0" collapsed="false">
      <c r="B3" s="3" t="s">
        <v>1</v>
      </c>
    </row>
    <row r="4" customFormat="false" ht="32.8" hidden="false" customHeight="false" outlineLevel="0" collapsed="false">
      <c r="B4" s="4" t="s">
        <v>2</v>
      </c>
    </row>
    <row r="5" customFormat="false" ht="15" hidden="false" customHeight="false" outlineLevel="0" collapsed="false">
      <c r="B5" s="2"/>
    </row>
    <row r="6" customFormat="false" ht="17.15" hidden="false" customHeight="false" outlineLevel="0" collapsed="false">
      <c r="B6" s="3" t="s">
        <v>3</v>
      </c>
    </row>
    <row r="7" customFormat="false" ht="17.15" hidden="false" customHeight="false" outlineLevel="0" collapsed="false">
      <c r="B7" s="2" t="s">
        <v>4</v>
      </c>
    </row>
    <row r="8" customFormat="false" ht="32.8" hidden="false" customHeight="false" outlineLevel="0" collapsed="false">
      <c r="B8" s="2" t="s">
        <v>5</v>
      </c>
    </row>
    <row r="9" customFormat="false" ht="32.8" hidden="false" customHeight="false" outlineLevel="0" collapsed="false">
      <c r="B9" s="2" t="s">
        <v>6</v>
      </c>
    </row>
    <row r="10" customFormat="false" ht="15" hidden="false" customHeight="false" outlineLevel="0" collapsed="false">
      <c r="B10" s="2"/>
    </row>
    <row r="11" customFormat="false" ht="15" hidden="false" customHeight="false" outlineLevel="0" collapsed="false">
      <c r="B11" s="3" t="s">
        <v>7</v>
      </c>
    </row>
    <row r="12" customFormat="false" ht="17.15" hidden="false" customHeight="false" outlineLevel="0" collapsed="false">
      <c r="B12" s="4" t="s">
        <v>8</v>
      </c>
    </row>
    <row r="13" customFormat="false" ht="15" hidden="false" customHeight="false" outlineLevel="0" collapsed="false">
      <c r="B13" s="2"/>
    </row>
    <row r="14" customFormat="false" ht="15" hidden="false" customHeight="false" outlineLevel="0" collapsed="false">
      <c r="B14" s="3" t="s">
        <v>9</v>
      </c>
    </row>
    <row r="15" customFormat="false" ht="17.15" hidden="false" customHeight="false" outlineLevel="0" collapsed="false">
      <c r="B15" s="4" t="s">
        <v>10</v>
      </c>
    </row>
    <row r="16" customFormat="false" ht="17.15" hidden="false" customHeight="false" outlineLevel="0" collapsed="false">
      <c r="B16" s="4" t="s">
        <v>11</v>
      </c>
    </row>
    <row r="17" customFormat="false" ht="17.15" hidden="false" customHeight="false" outlineLevel="0" collapsed="false">
      <c r="B17" s="4" t="s">
        <v>12</v>
      </c>
    </row>
    <row r="18" customFormat="false" ht="15" hidden="false" customHeight="false" outlineLevel="0" collapsed="false">
      <c r="B18" s="2"/>
    </row>
    <row r="19" customFormat="false" ht="17.15" hidden="false" customHeight="false" outlineLevel="0" collapsed="false">
      <c r="B19" s="5" t="s">
        <v>13</v>
      </c>
    </row>
    <row r="20" customFormat="false" ht="32.8" hidden="false" customHeight="false" outlineLevel="0" collapsed="false">
      <c r="B20" s="4" t="s">
        <v>14</v>
      </c>
    </row>
    <row r="21" customFormat="false" ht="15" hidden="false" customHeight="false" outlineLevel="0" collapsed="false">
      <c r="B21" s="2"/>
    </row>
    <row r="22" customFormat="false" ht="15" hidden="false" customHeight="false" outlineLevel="0" collapsed="false">
      <c r="B22" s="3" t="s">
        <v>15</v>
      </c>
    </row>
    <row r="23" customFormat="false" ht="17.15" hidden="false" customHeight="false" outlineLevel="0" collapsed="false">
      <c r="B23" s="4" t="s">
        <v>16</v>
      </c>
    </row>
    <row r="24" customFormat="false" ht="32.8" hidden="false" customHeight="false" outlineLevel="0" collapsed="false">
      <c r="B24" s="4" t="s">
        <v>17</v>
      </c>
    </row>
    <row r="25" customFormat="false" ht="17.15" hidden="false" customHeight="false" outlineLevel="0" collapsed="false">
      <c r="B25" s="4" t="s">
        <v>18</v>
      </c>
    </row>
    <row r="26" customFormat="false" ht="15" hidden="false" customHeight="false" outlineLevel="0" collapsed="false">
      <c r="B26" s="2"/>
    </row>
    <row r="27" customFormat="false" ht="17.15" hidden="false" customHeight="false" outlineLevel="0" collapsed="false">
      <c r="B27" s="4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  <col collapsed="false" customWidth="true" hidden="false" outlineLevel="0" max="3" min="3" style="0" width="40"/>
  </cols>
  <sheetData>
    <row r="1" customFormat="false" ht="19.4" hidden="false" customHeight="false" outlineLevel="0" collapsed="false">
      <c r="A1" s="6" t="s">
        <v>20</v>
      </c>
    </row>
    <row r="2" customFormat="false" ht="15" hidden="false" customHeight="false" outlineLevel="0" collapsed="false">
      <c r="A2" s="7" t="s">
        <v>21</v>
      </c>
      <c r="B2" s="7" t="s">
        <v>22</v>
      </c>
      <c r="C2" s="7" t="s">
        <v>23</v>
      </c>
    </row>
    <row r="3" customFormat="false" ht="15" hidden="false" customHeight="false" outlineLevel="0" collapsed="false">
      <c r="A3" s="8" t="s">
        <v>24</v>
      </c>
      <c r="B3" s="8" t="n">
        <v>40</v>
      </c>
      <c r="C3" s="9"/>
    </row>
    <row r="4" customFormat="false" ht="15" hidden="false" customHeight="false" outlineLevel="0" collapsed="false">
      <c r="A4" s="8" t="s">
        <v>25</v>
      </c>
      <c r="B4" s="8" t="n">
        <v>35</v>
      </c>
      <c r="C4" s="9"/>
    </row>
    <row r="5" customFormat="false" ht="15" hidden="false" customHeight="false" outlineLevel="0" collapsed="false">
      <c r="A5" s="8" t="s">
        <v>26</v>
      </c>
      <c r="B5" s="8" t="n">
        <v>60</v>
      </c>
      <c r="C5" s="9"/>
    </row>
    <row r="6" customFormat="false" ht="15" hidden="false" customHeight="false" outlineLevel="0" collapsed="false">
      <c r="A6" s="8" t="s">
        <v>27</v>
      </c>
      <c r="B6" s="8" t="n">
        <v>8</v>
      </c>
      <c r="C6" s="9"/>
    </row>
    <row r="7" customFormat="false" ht="15" hidden="false" customHeight="false" outlineLevel="0" collapsed="false">
      <c r="A7" s="8" t="s">
        <v>28</v>
      </c>
      <c r="B7" s="8" t="n">
        <v>10</v>
      </c>
      <c r="C7" s="9"/>
    </row>
    <row r="8" customFormat="false" ht="15" hidden="false" customHeight="false" outlineLevel="0" collapsed="false">
      <c r="A8" s="8" t="s">
        <v>29</v>
      </c>
      <c r="B8" s="8" t="n">
        <v>12</v>
      </c>
      <c r="C8" s="9"/>
    </row>
    <row r="9" customFormat="false" ht="15" hidden="false" customHeight="false" outlineLevel="0" collapsed="false">
      <c r="A9" s="8" t="s">
        <v>30</v>
      </c>
      <c r="B9" s="8" t="n">
        <v>15</v>
      </c>
      <c r="C9" s="9"/>
    </row>
    <row r="10" customFormat="false" ht="15" hidden="false" customHeight="false" outlineLevel="0" collapsed="false">
      <c r="A10" s="8" t="s">
        <v>31</v>
      </c>
      <c r="B10" s="8" t="n">
        <v>20</v>
      </c>
      <c r="C10" s="9"/>
    </row>
    <row r="11" customFormat="false" ht="15" hidden="false" customHeight="false" outlineLevel="0" collapsed="false">
      <c r="A11" s="8" t="s">
        <v>32</v>
      </c>
      <c r="B11" s="8" t="n">
        <v>10</v>
      </c>
      <c r="C11" s="9"/>
    </row>
    <row r="12" customFormat="false" ht="15" hidden="false" customHeight="false" outlineLevel="0" collapsed="false">
      <c r="A12" s="8" t="s">
        <v>33</v>
      </c>
      <c r="B12" s="8" t="n">
        <v>12</v>
      </c>
      <c r="C12" s="9"/>
    </row>
    <row r="13" customFormat="false" ht="15" hidden="false" customHeight="false" outlineLevel="0" collapsed="false">
      <c r="A13" s="8"/>
      <c r="B13" s="8"/>
      <c r="C13" s="9"/>
    </row>
    <row r="14" customFormat="false" ht="15" hidden="false" customHeight="false" outlineLevel="0" collapsed="false">
      <c r="A14" s="8"/>
      <c r="B14" s="8"/>
      <c r="C14" s="9"/>
    </row>
    <row r="15" customFormat="false" ht="15" hidden="false" customHeight="false" outlineLevel="0" collapsed="false">
      <c r="A15" s="8"/>
      <c r="B15" s="8"/>
      <c r="C15" s="9"/>
    </row>
    <row r="16" customFormat="false" ht="15" hidden="false" customHeight="false" outlineLevel="0" collapsed="false">
      <c r="A16" s="8"/>
      <c r="B16" s="8"/>
      <c r="C16" s="9"/>
    </row>
    <row r="17" customFormat="false" ht="15" hidden="false" customHeight="false" outlineLevel="0" collapsed="false">
      <c r="A17" s="8"/>
      <c r="B17" s="8"/>
      <c r="C17" s="9"/>
    </row>
    <row r="18" customFormat="false" ht="15" hidden="false" customHeight="false" outlineLevel="0" collapsed="false">
      <c r="A18" s="8"/>
      <c r="B18" s="8"/>
      <c r="C18" s="9"/>
    </row>
    <row r="19" customFormat="false" ht="15" hidden="false" customHeight="false" outlineLevel="0" collapsed="false">
      <c r="A19" s="8"/>
      <c r="B19" s="8"/>
      <c r="C19" s="9"/>
    </row>
    <row r="20" customFormat="false" ht="15" hidden="false" customHeight="false" outlineLevel="0" collapsed="false">
      <c r="A20" s="8"/>
      <c r="B20" s="8"/>
      <c r="C20" s="9"/>
    </row>
    <row r="21" customFormat="false" ht="15" hidden="false" customHeight="false" outlineLevel="0" collapsed="false">
      <c r="A21" s="8"/>
      <c r="B21" s="8"/>
      <c r="C21" s="9"/>
    </row>
    <row r="22" customFormat="false" ht="15" hidden="false" customHeight="false" outlineLevel="0" collapsed="false">
      <c r="A22" s="8"/>
      <c r="B22" s="8"/>
      <c r="C22" s="9"/>
    </row>
    <row r="24" customFormat="false" ht="17.15" hidden="false" customHeight="false" outlineLevel="0" collapsed="false">
      <c r="A24" s="10" t="s">
        <v>34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2"/>
    <col collapsed="false" customWidth="true" hidden="false" outlineLevel="0" max="3" min="3" style="0" width="18"/>
    <col collapsed="false" customWidth="true" hidden="false" outlineLevel="0" max="4" min="4" style="0" width="13"/>
    <col collapsed="false" customWidth="true" hidden="false" outlineLevel="0" max="5" min="5" style="0" width="12"/>
    <col collapsed="false" customWidth="true" hidden="false" outlineLevel="0" max="7" min="6" style="0" width="14"/>
    <col collapsed="false" customWidth="true" hidden="false" outlineLevel="0" max="8" min="8" style="0" width="13"/>
    <col collapsed="false" customWidth="true" hidden="false" outlineLevel="0" max="9" min="9" style="0" width="44"/>
    <col collapsed="false" customWidth="true" hidden="false" outlineLevel="0" max="10" min="10" style="0" width="30"/>
  </cols>
  <sheetData>
    <row r="1" customFormat="false" ht="19.4" hidden="false" customHeight="false" outlineLevel="0" collapsed="false">
      <c r="A1" s="6" t="s">
        <v>35</v>
      </c>
    </row>
    <row r="2" customFormat="false" ht="17.15" hidden="false" customHeight="false" outlineLevel="0" collapsed="false">
      <c r="A2" s="11" t="s">
        <v>36</v>
      </c>
    </row>
    <row r="3" customFormat="false" ht="17.15" hidden="false" customHeight="false" outlineLevel="0" collapsed="false">
      <c r="A3" s="12" t="s">
        <v>37</v>
      </c>
      <c r="B3" s="13" t="s">
        <v>38</v>
      </c>
      <c r="C3" s="13" t="s">
        <v>39</v>
      </c>
      <c r="D3" s="13" t="s">
        <v>40</v>
      </c>
      <c r="E3" s="13" t="s">
        <v>41</v>
      </c>
      <c r="F3" s="13" t="s">
        <v>42</v>
      </c>
      <c r="G3" s="13" t="s">
        <v>43</v>
      </c>
      <c r="H3" s="13" t="s">
        <v>44</v>
      </c>
      <c r="I3" s="13" t="s">
        <v>45</v>
      </c>
      <c r="J3" s="13" t="s">
        <v>46</v>
      </c>
    </row>
    <row r="4" customFormat="false" ht="32.8" hidden="false" customHeight="false" outlineLevel="0" collapsed="false">
      <c r="A4" s="10" t="n">
        <v>1</v>
      </c>
      <c r="B4" s="14" t="n">
        <v>46183</v>
      </c>
      <c r="C4" s="15" t="s">
        <v>24</v>
      </c>
      <c r="D4" s="15" t="s">
        <v>47</v>
      </c>
      <c r="E4" s="9" t="n">
        <v>2</v>
      </c>
      <c r="F4" s="15" t="s">
        <v>48</v>
      </c>
      <c r="G4" s="15" t="s">
        <v>49</v>
      </c>
      <c r="H4" s="15" t="s">
        <v>50</v>
      </c>
      <c r="I4" s="16" t="s">
        <v>51</v>
      </c>
      <c r="J4" s="17" t="str">
        <f aca="false">IF($F4="","",IF(AND($E4&lt;&gt;"",$E4&lt;3,$F4="マネジメント"),"早期離職×マネジメント:要注意",IF($H4="高","引き止め余地あり:対応検討","-")))</f>
        <v>早期離職×マネジメント:要注意</v>
      </c>
    </row>
    <row r="5" customFormat="false" ht="32.8" hidden="false" customHeight="false" outlineLevel="0" collapsed="false">
      <c r="A5" s="10" t="n">
        <v>2</v>
      </c>
      <c r="B5" s="14" t="n">
        <v>46197</v>
      </c>
      <c r="C5" s="15" t="s">
        <v>25</v>
      </c>
      <c r="D5" s="15" t="s">
        <v>52</v>
      </c>
      <c r="E5" s="9" t="n">
        <v>7</v>
      </c>
      <c r="F5" s="15" t="s">
        <v>53</v>
      </c>
      <c r="G5" s="15" t="s">
        <v>54</v>
      </c>
      <c r="H5" s="15" t="s">
        <v>55</v>
      </c>
      <c r="I5" s="16" t="s">
        <v>56</v>
      </c>
      <c r="J5" s="17" t="str">
        <f aca="false">IF($F5="","",IF(AND($E5&lt;&gt;"",$E5&lt;3,$F5="マネジメント"),"早期離職×マネジメント:要注意",IF($H5="高","引き止め余地あり:対応検討","-")))</f>
        <v>引き止め余地あり:対応検討</v>
      </c>
    </row>
    <row r="6" customFormat="false" ht="32.8" hidden="false" customHeight="false" outlineLevel="0" collapsed="false">
      <c r="A6" s="10" t="n">
        <v>3</v>
      </c>
      <c r="B6" s="14" t="n">
        <v>46205</v>
      </c>
      <c r="C6" s="15" t="s">
        <v>24</v>
      </c>
      <c r="D6" s="15" t="s">
        <v>47</v>
      </c>
      <c r="E6" s="9" t="n">
        <v>1.5</v>
      </c>
      <c r="F6" s="15" t="s">
        <v>48</v>
      </c>
      <c r="G6" s="15"/>
      <c r="H6" s="15" t="s">
        <v>57</v>
      </c>
      <c r="I6" s="16" t="s">
        <v>58</v>
      </c>
      <c r="J6" s="17" t="str">
        <f aca="false">IF($F6="","",IF(AND($E6&lt;&gt;"",$E6&lt;3,$F6="マネジメント"),"早期離職×マネジメント:要注意",IF($H6="高","引き止め余地あり:対応検討","-")))</f>
        <v>早期離職×マネジメント:要注意</v>
      </c>
    </row>
    <row r="7" customFormat="false" ht="15" hidden="false" customHeight="false" outlineLevel="0" collapsed="false">
      <c r="A7" s="10" t="n">
        <v>4</v>
      </c>
      <c r="B7" s="14"/>
      <c r="C7" s="15"/>
      <c r="D7" s="15"/>
      <c r="E7" s="9"/>
      <c r="F7" s="15"/>
      <c r="G7" s="15"/>
      <c r="H7" s="15"/>
      <c r="I7" s="16"/>
      <c r="J7" s="17" t="str">
        <f aca="false">IF($F7="","",IF(AND($E7&lt;&gt;"",$E7&lt;3,$F7="マネジメント"),"早期離職×マネジメント:要注意",IF($H7="高","引き止め余地あり:対応検討","-")))</f>
        <v/>
      </c>
    </row>
    <row r="8" customFormat="false" ht="15" hidden="false" customHeight="false" outlineLevel="0" collapsed="false">
      <c r="A8" s="10" t="n">
        <v>5</v>
      </c>
      <c r="B8" s="14"/>
      <c r="C8" s="15"/>
      <c r="D8" s="15"/>
      <c r="E8" s="9"/>
      <c r="F8" s="15"/>
      <c r="G8" s="15"/>
      <c r="H8" s="15"/>
      <c r="I8" s="16"/>
      <c r="J8" s="17" t="str">
        <f aca="false">IF($F8="","",IF(AND($E8&lt;&gt;"",$E8&lt;3,$F8="マネジメント"),"早期離職×マネジメント:要注意",IF($H8="高","引き止め余地あり:対応検討","-")))</f>
        <v/>
      </c>
    </row>
    <row r="9" customFormat="false" ht="15" hidden="false" customHeight="false" outlineLevel="0" collapsed="false">
      <c r="A9" s="10" t="n">
        <v>6</v>
      </c>
      <c r="B9" s="14"/>
      <c r="C9" s="15"/>
      <c r="D9" s="15"/>
      <c r="E9" s="9"/>
      <c r="F9" s="15"/>
      <c r="G9" s="15"/>
      <c r="H9" s="15"/>
      <c r="I9" s="16"/>
      <c r="J9" s="17" t="str">
        <f aca="false">IF($F9="","",IF(AND($E9&lt;&gt;"",$E9&lt;3,$F9="マネジメント"),"早期離職×マネジメント:要注意",IF($H9="高","引き止め余地あり:対応検討","-")))</f>
        <v/>
      </c>
    </row>
    <row r="10" customFormat="false" ht="15" hidden="false" customHeight="false" outlineLevel="0" collapsed="false">
      <c r="A10" s="10" t="n">
        <v>7</v>
      </c>
      <c r="B10" s="14"/>
      <c r="C10" s="15"/>
      <c r="D10" s="15"/>
      <c r="E10" s="9"/>
      <c r="F10" s="15"/>
      <c r="G10" s="15"/>
      <c r="H10" s="15"/>
      <c r="I10" s="16"/>
      <c r="J10" s="17" t="str">
        <f aca="false">IF($F10="","",IF(AND($E10&lt;&gt;"",$E10&lt;3,$F10="マネジメント"),"早期離職×マネジメント:要注意",IF($H10="高","引き止め余地あり:対応検討","-")))</f>
        <v/>
      </c>
    </row>
    <row r="11" customFormat="false" ht="15" hidden="false" customHeight="false" outlineLevel="0" collapsed="false">
      <c r="A11" s="10" t="n">
        <v>8</v>
      </c>
      <c r="B11" s="14"/>
      <c r="C11" s="15"/>
      <c r="D11" s="15"/>
      <c r="E11" s="9"/>
      <c r="F11" s="15"/>
      <c r="G11" s="15"/>
      <c r="H11" s="15"/>
      <c r="I11" s="16"/>
      <c r="J11" s="17" t="str">
        <f aca="false">IF($F11="","",IF(AND($E11&lt;&gt;"",$E11&lt;3,$F11="マネジメント"),"早期離職×マネジメント:要注意",IF($H11="高","引き止め余地あり:対応検討","-")))</f>
        <v/>
      </c>
    </row>
    <row r="12" customFormat="false" ht="15" hidden="false" customHeight="false" outlineLevel="0" collapsed="false">
      <c r="A12" s="10" t="n">
        <v>9</v>
      </c>
      <c r="B12" s="14"/>
      <c r="C12" s="15"/>
      <c r="D12" s="15"/>
      <c r="E12" s="9"/>
      <c r="F12" s="15"/>
      <c r="G12" s="15"/>
      <c r="H12" s="15"/>
      <c r="I12" s="16"/>
      <c r="J12" s="17" t="str">
        <f aca="false">IF($F12="","",IF(AND($E12&lt;&gt;"",$E12&lt;3,$F12="マネジメント"),"早期離職×マネジメント:要注意",IF($H12="高","引き止め余地あり:対応検討","-")))</f>
        <v/>
      </c>
    </row>
    <row r="13" customFormat="false" ht="15" hidden="false" customHeight="false" outlineLevel="0" collapsed="false">
      <c r="A13" s="10" t="n">
        <v>10</v>
      </c>
      <c r="B13" s="14"/>
      <c r="C13" s="15"/>
      <c r="D13" s="15"/>
      <c r="E13" s="9"/>
      <c r="F13" s="15"/>
      <c r="G13" s="15"/>
      <c r="H13" s="15"/>
      <c r="I13" s="16"/>
      <c r="J13" s="17" t="str">
        <f aca="false">IF($F13="","",IF(AND($E13&lt;&gt;"",$E13&lt;3,$F13="マネジメント"),"早期離職×マネジメント:要注意",IF($H13="高","引き止め余地あり:対応検討","-")))</f>
        <v/>
      </c>
    </row>
    <row r="14" customFormat="false" ht="15" hidden="false" customHeight="false" outlineLevel="0" collapsed="false">
      <c r="A14" s="10" t="n">
        <v>11</v>
      </c>
      <c r="B14" s="14"/>
      <c r="C14" s="15"/>
      <c r="D14" s="15"/>
      <c r="E14" s="9"/>
      <c r="F14" s="15"/>
      <c r="G14" s="15"/>
      <c r="H14" s="15"/>
      <c r="I14" s="16"/>
      <c r="J14" s="17" t="str">
        <f aca="false">IF($F14="","",IF(AND($E14&lt;&gt;"",$E14&lt;3,$F14="マネジメント"),"早期離職×マネジメント:要注意",IF($H14="高","引き止め余地あり:対応検討","-")))</f>
        <v/>
      </c>
    </row>
    <row r="15" customFormat="false" ht="15" hidden="false" customHeight="false" outlineLevel="0" collapsed="false">
      <c r="A15" s="10" t="n">
        <v>12</v>
      </c>
      <c r="B15" s="14"/>
      <c r="C15" s="15"/>
      <c r="D15" s="15"/>
      <c r="E15" s="9"/>
      <c r="F15" s="15"/>
      <c r="G15" s="15"/>
      <c r="H15" s="15"/>
      <c r="I15" s="16"/>
      <c r="J15" s="17" t="str">
        <f aca="false">IF($F15="","",IF(AND($E15&lt;&gt;"",$E15&lt;3,$F15="マネジメント"),"早期離職×マネジメント:要注意",IF($H15="高","引き止め余地あり:対応検討","-")))</f>
        <v/>
      </c>
    </row>
    <row r="16" customFormat="false" ht="15" hidden="false" customHeight="false" outlineLevel="0" collapsed="false">
      <c r="A16" s="10" t="n">
        <v>13</v>
      </c>
      <c r="B16" s="14"/>
      <c r="C16" s="15"/>
      <c r="D16" s="15"/>
      <c r="E16" s="9"/>
      <c r="F16" s="15"/>
      <c r="G16" s="15"/>
      <c r="H16" s="15"/>
      <c r="I16" s="16"/>
      <c r="J16" s="17" t="str">
        <f aca="false">IF($F16="","",IF(AND($E16&lt;&gt;"",$E16&lt;3,$F16="マネジメント"),"早期離職×マネジメント:要注意",IF($H16="高","引き止め余地あり:対応検討","-")))</f>
        <v/>
      </c>
    </row>
    <row r="17" customFormat="false" ht="15" hidden="false" customHeight="false" outlineLevel="0" collapsed="false">
      <c r="A17" s="10" t="n">
        <v>14</v>
      </c>
      <c r="B17" s="14"/>
      <c r="C17" s="15"/>
      <c r="D17" s="15"/>
      <c r="E17" s="9"/>
      <c r="F17" s="15"/>
      <c r="G17" s="15"/>
      <c r="H17" s="15"/>
      <c r="I17" s="16"/>
      <c r="J17" s="17" t="str">
        <f aca="false">IF($F17="","",IF(AND($E17&lt;&gt;"",$E17&lt;3,$F17="マネジメント"),"早期離職×マネジメント:要注意",IF($H17="高","引き止め余地あり:対応検討","-")))</f>
        <v/>
      </c>
    </row>
    <row r="18" customFormat="false" ht="15" hidden="false" customHeight="false" outlineLevel="0" collapsed="false">
      <c r="A18" s="10" t="n">
        <v>15</v>
      </c>
      <c r="B18" s="14"/>
      <c r="C18" s="15"/>
      <c r="D18" s="15"/>
      <c r="E18" s="9"/>
      <c r="F18" s="15"/>
      <c r="G18" s="15"/>
      <c r="H18" s="15"/>
      <c r="I18" s="16"/>
      <c r="J18" s="17" t="str">
        <f aca="false">IF($F18="","",IF(AND($E18&lt;&gt;"",$E18&lt;3,$F18="マネジメント"),"早期離職×マネジメント:要注意",IF($H18="高","引き止め余地あり:対応検討","-")))</f>
        <v/>
      </c>
    </row>
    <row r="19" customFormat="false" ht="15" hidden="false" customHeight="false" outlineLevel="0" collapsed="false">
      <c r="A19" s="10" t="n">
        <v>16</v>
      </c>
      <c r="B19" s="14"/>
      <c r="C19" s="15"/>
      <c r="D19" s="15"/>
      <c r="E19" s="9"/>
      <c r="F19" s="15"/>
      <c r="G19" s="15"/>
      <c r="H19" s="15"/>
      <c r="I19" s="16"/>
      <c r="J19" s="17" t="str">
        <f aca="false">IF($F19="","",IF(AND($E19&lt;&gt;"",$E19&lt;3,$F19="マネジメント"),"早期離職×マネジメント:要注意",IF($H19="高","引き止め余地あり:対応検討","-")))</f>
        <v/>
      </c>
    </row>
    <row r="20" customFormat="false" ht="15" hidden="false" customHeight="false" outlineLevel="0" collapsed="false">
      <c r="A20" s="10" t="n">
        <v>17</v>
      </c>
      <c r="B20" s="14"/>
      <c r="C20" s="15"/>
      <c r="D20" s="15"/>
      <c r="E20" s="9"/>
      <c r="F20" s="15"/>
      <c r="G20" s="15"/>
      <c r="H20" s="15"/>
      <c r="I20" s="16"/>
      <c r="J20" s="17" t="str">
        <f aca="false">IF($F20="","",IF(AND($E20&lt;&gt;"",$E20&lt;3,$F20="マネジメント"),"早期離職×マネジメント:要注意",IF($H20="高","引き止め余地あり:対応検討","-")))</f>
        <v/>
      </c>
    </row>
    <row r="21" customFormat="false" ht="15" hidden="false" customHeight="false" outlineLevel="0" collapsed="false">
      <c r="A21" s="10" t="n">
        <v>18</v>
      </c>
      <c r="B21" s="14"/>
      <c r="C21" s="15"/>
      <c r="D21" s="15"/>
      <c r="E21" s="9"/>
      <c r="F21" s="15"/>
      <c r="G21" s="15"/>
      <c r="H21" s="15"/>
      <c r="I21" s="16"/>
      <c r="J21" s="17" t="str">
        <f aca="false">IF($F21="","",IF(AND($E21&lt;&gt;"",$E21&lt;3,$F21="マネジメント"),"早期離職×マネジメント:要注意",IF($H21="高","引き止め余地あり:対応検討","-")))</f>
        <v/>
      </c>
    </row>
    <row r="22" customFormat="false" ht="15" hidden="false" customHeight="false" outlineLevel="0" collapsed="false">
      <c r="A22" s="10" t="n">
        <v>19</v>
      </c>
      <c r="B22" s="14"/>
      <c r="C22" s="15"/>
      <c r="D22" s="15"/>
      <c r="E22" s="9"/>
      <c r="F22" s="15"/>
      <c r="G22" s="15"/>
      <c r="H22" s="15"/>
      <c r="I22" s="16"/>
      <c r="J22" s="17" t="str">
        <f aca="false">IF($F22="","",IF(AND($E22&lt;&gt;"",$E22&lt;3,$F22="マネジメント"),"早期離職×マネジメント:要注意",IF($H22="高","引き止め余地あり:対応検討","-")))</f>
        <v/>
      </c>
    </row>
    <row r="23" customFormat="false" ht="15" hidden="false" customHeight="false" outlineLevel="0" collapsed="false">
      <c r="A23" s="10" t="n">
        <v>20</v>
      </c>
      <c r="B23" s="14"/>
      <c r="C23" s="15"/>
      <c r="D23" s="15"/>
      <c r="E23" s="9"/>
      <c r="F23" s="15"/>
      <c r="G23" s="15"/>
      <c r="H23" s="15"/>
      <c r="I23" s="16"/>
      <c r="J23" s="17" t="str">
        <f aca="false">IF($F23="","",IF(AND($E23&lt;&gt;"",$E23&lt;3,$F23="マネジメント"),"早期離職×マネジメント:要注意",IF($H23="高","引き止め余地あり:対応検討","-")))</f>
        <v/>
      </c>
    </row>
    <row r="24" customFormat="false" ht="15" hidden="false" customHeight="false" outlineLevel="0" collapsed="false">
      <c r="A24" s="10" t="n">
        <v>21</v>
      </c>
      <c r="B24" s="14"/>
      <c r="C24" s="15"/>
      <c r="D24" s="15"/>
      <c r="E24" s="9"/>
      <c r="F24" s="15"/>
      <c r="G24" s="15"/>
      <c r="H24" s="15"/>
      <c r="I24" s="16"/>
      <c r="J24" s="17" t="str">
        <f aca="false">IF($F24="","",IF(AND($E24&lt;&gt;"",$E24&lt;3,$F24="マネジメント"),"早期離職×マネジメント:要注意",IF($H24="高","引き止め余地あり:対応検討","-")))</f>
        <v/>
      </c>
    </row>
    <row r="25" customFormat="false" ht="15" hidden="false" customHeight="false" outlineLevel="0" collapsed="false">
      <c r="A25" s="10" t="n">
        <v>22</v>
      </c>
      <c r="B25" s="14"/>
      <c r="C25" s="15"/>
      <c r="D25" s="15"/>
      <c r="E25" s="9"/>
      <c r="F25" s="15"/>
      <c r="G25" s="15"/>
      <c r="H25" s="15"/>
      <c r="I25" s="16"/>
      <c r="J25" s="17" t="str">
        <f aca="false">IF($F25="","",IF(AND($E25&lt;&gt;"",$E25&lt;3,$F25="マネジメント"),"早期離職×マネジメント:要注意",IF($H25="高","引き止め余地あり:対応検討","-")))</f>
        <v/>
      </c>
    </row>
    <row r="26" customFormat="false" ht="15" hidden="false" customHeight="false" outlineLevel="0" collapsed="false">
      <c r="A26" s="10" t="n">
        <v>23</v>
      </c>
      <c r="B26" s="14"/>
      <c r="C26" s="15"/>
      <c r="D26" s="15"/>
      <c r="E26" s="9"/>
      <c r="F26" s="15"/>
      <c r="G26" s="15"/>
      <c r="H26" s="15"/>
      <c r="I26" s="16"/>
      <c r="J26" s="17" t="str">
        <f aca="false">IF($F26="","",IF(AND($E26&lt;&gt;"",$E26&lt;3,$F26="マネジメント"),"早期離職×マネジメント:要注意",IF($H26="高","引き止め余地あり:対応検討","-")))</f>
        <v/>
      </c>
    </row>
    <row r="27" customFormat="false" ht="15" hidden="false" customHeight="false" outlineLevel="0" collapsed="false">
      <c r="A27" s="10" t="n">
        <v>24</v>
      </c>
      <c r="B27" s="14"/>
      <c r="C27" s="15"/>
      <c r="D27" s="15"/>
      <c r="E27" s="9"/>
      <c r="F27" s="15"/>
      <c r="G27" s="15"/>
      <c r="H27" s="15"/>
      <c r="I27" s="16"/>
      <c r="J27" s="17" t="str">
        <f aca="false">IF($F27="","",IF(AND($E27&lt;&gt;"",$E27&lt;3,$F27="マネジメント"),"早期離職×マネジメント:要注意",IF($H27="高","引き止め余地あり:対応検討","-")))</f>
        <v/>
      </c>
    </row>
    <row r="28" customFormat="false" ht="15" hidden="false" customHeight="false" outlineLevel="0" collapsed="false">
      <c r="A28" s="10" t="n">
        <v>25</v>
      </c>
      <c r="B28" s="14"/>
      <c r="C28" s="15"/>
      <c r="D28" s="15"/>
      <c r="E28" s="9"/>
      <c r="F28" s="15"/>
      <c r="G28" s="15"/>
      <c r="H28" s="15"/>
      <c r="I28" s="16"/>
      <c r="J28" s="17" t="str">
        <f aca="false">IF($F28="","",IF(AND($E28&lt;&gt;"",$E28&lt;3,$F28="マネジメント"),"早期離職×マネジメント:要注意",IF($H28="高","引き止め余地あり:対応検討","-")))</f>
        <v/>
      </c>
    </row>
    <row r="29" customFormat="false" ht="15" hidden="false" customHeight="false" outlineLevel="0" collapsed="false">
      <c r="A29" s="10" t="n">
        <v>26</v>
      </c>
      <c r="B29" s="14"/>
      <c r="C29" s="15"/>
      <c r="D29" s="15"/>
      <c r="E29" s="9"/>
      <c r="F29" s="15"/>
      <c r="G29" s="15"/>
      <c r="H29" s="15"/>
      <c r="I29" s="16"/>
      <c r="J29" s="17" t="str">
        <f aca="false">IF($F29="","",IF(AND($E29&lt;&gt;"",$E29&lt;3,$F29="マネジメント"),"早期離職×マネジメント:要注意",IF($H29="高","引き止め余地あり:対応検討","-")))</f>
        <v/>
      </c>
    </row>
    <row r="30" customFormat="false" ht="15" hidden="false" customHeight="false" outlineLevel="0" collapsed="false">
      <c r="A30" s="10" t="n">
        <v>27</v>
      </c>
      <c r="B30" s="14"/>
      <c r="C30" s="15"/>
      <c r="D30" s="15"/>
      <c r="E30" s="9"/>
      <c r="F30" s="15"/>
      <c r="G30" s="15"/>
      <c r="H30" s="15"/>
      <c r="I30" s="16"/>
      <c r="J30" s="17" t="str">
        <f aca="false">IF($F30="","",IF(AND($E30&lt;&gt;"",$E30&lt;3,$F30="マネジメント"),"早期離職×マネジメント:要注意",IF($H30="高","引き止め余地あり:対応検討","-")))</f>
        <v/>
      </c>
    </row>
    <row r="31" customFormat="false" ht="15" hidden="false" customHeight="false" outlineLevel="0" collapsed="false">
      <c r="A31" s="10" t="n">
        <v>28</v>
      </c>
      <c r="B31" s="14"/>
      <c r="C31" s="15"/>
      <c r="D31" s="15"/>
      <c r="E31" s="9"/>
      <c r="F31" s="15"/>
      <c r="G31" s="15"/>
      <c r="H31" s="15"/>
      <c r="I31" s="16"/>
      <c r="J31" s="17" t="str">
        <f aca="false">IF($F31="","",IF(AND($E31&lt;&gt;"",$E31&lt;3,$F31="マネジメント"),"早期離職×マネジメント:要注意",IF($H31="高","引き止め余地あり:対応検討","-")))</f>
        <v/>
      </c>
    </row>
    <row r="32" customFormat="false" ht="15" hidden="false" customHeight="false" outlineLevel="0" collapsed="false">
      <c r="A32" s="10" t="n">
        <v>29</v>
      </c>
      <c r="B32" s="14"/>
      <c r="C32" s="15"/>
      <c r="D32" s="15"/>
      <c r="E32" s="9"/>
      <c r="F32" s="15"/>
      <c r="G32" s="15"/>
      <c r="H32" s="15"/>
      <c r="I32" s="16"/>
      <c r="J32" s="17" t="str">
        <f aca="false">IF($F32="","",IF(AND($E32&lt;&gt;"",$E32&lt;3,$F32="マネジメント"),"早期離職×マネジメント:要注意",IF($H32="高","引き止め余地あり:対応検討","-")))</f>
        <v/>
      </c>
    </row>
    <row r="33" customFormat="false" ht="15" hidden="false" customHeight="false" outlineLevel="0" collapsed="false">
      <c r="A33" s="10" t="n">
        <v>30</v>
      </c>
      <c r="B33" s="14"/>
      <c r="C33" s="15"/>
      <c r="D33" s="15"/>
      <c r="E33" s="9"/>
      <c r="F33" s="15"/>
      <c r="G33" s="15"/>
      <c r="H33" s="15"/>
      <c r="I33" s="16"/>
      <c r="J33" s="17" t="str">
        <f aca="false">IF($F33="","",IF(AND($E33&lt;&gt;"",$E33&lt;3,$F33="マネジメント"),"早期離職×マネジメント:要注意",IF($H33="高","引き止め余地あり:対応検討","-")))</f>
        <v/>
      </c>
    </row>
    <row r="34" customFormat="false" ht="15" hidden="false" customHeight="false" outlineLevel="0" collapsed="false">
      <c r="A34" s="10" t="n">
        <v>31</v>
      </c>
      <c r="B34" s="14"/>
      <c r="C34" s="15"/>
      <c r="D34" s="15"/>
      <c r="E34" s="9"/>
      <c r="F34" s="15"/>
      <c r="G34" s="15"/>
      <c r="H34" s="15"/>
      <c r="I34" s="16"/>
      <c r="J34" s="17" t="str">
        <f aca="false">IF($F34="","",IF(AND($E34&lt;&gt;"",$E34&lt;3,$F34="マネジメント"),"早期離職×マネジメント:要注意",IF($H34="高","引き止め余地あり:対応検討","-")))</f>
        <v/>
      </c>
    </row>
    <row r="35" customFormat="false" ht="15" hidden="false" customHeight="false" outlineLevel="0" collapsed="false">
      <c r="A35" s="10" t="n">
        <v>32</v>
      </c>
      <c r="B35" s="14"/>
      <c r="C35" s="15"/>
      <c r="D35" s="15"/>
      <c r="E35" s="9"/>
      <c r="F35" s="15"/>
      <c r="G35" s="15"/>
      <c r="H35" s="15"/>
      <c r="I35" s="16"/>
      <c r="J35" s="17" t="str">
        <f aca="false">IF($F35="","",IF(AND($E35&lt;&gt;"",$E35&lt;3,$F35="マネジメント"),"早期離職×マネジメント:要注意",IF($H35="高","引き止め余地あり:対応検討","-")))</f>
        <v/>
      </c>
    </row>
    <row r="36" customFormat="false" ht="15" hidden="false" customHeight="false" outlineLevel="0" collapsed="false">
      <c r="A36" s="10" t="n">
        <v>33</v>
      </c>
      <c r="B36" s="14"/>
      <c r="C36" s="15"/>
      <c r="D36" s="15"/>
      <c r="E36" s="9"/>
      <c r="F36" s="15"/>
      <c r="G36" s="15"/>
      <c r="H36" s="15"/>
      <c r="I36" s="16"/>
      <c r="J36" s="17" t="str">
        <f aca="false">IF($F36="","",IF(AND($E36&lt;&gt;"",$E36&lt;3,$F36="マネジメント"),"早期離職×マネジメント:要注意",IF($H36="高","引き止め余地あり:対応検討","-")))</f>
        <v/>
      </c>
    </row>
    <row r="37" customFormat="false" ht="15" hidden="false" customHeight="false" outlineLevel="0" collapsed="false">
      <c r="A37" s="10" t="n">
        <v>34</v>
      </c>
      <c r="B37" s="14"/>
      <c r="C37" s="15"/>
      <c r="D37" s="15"/>
      <c r="E37" s="9"/>
      <c r="F37" s="15"/>
      <c r="G37" s="15"/>
      <c r="H37" s="15"/>
      <c r="I37" s="16"/>
      <c r="J37" s="17" t="str">
        <f aca="false">IF($F37="","",IF(AND($E37&lt;&gt;"",$E37&lt;3,$F37="マネジメント"),"早期離職×マネジメント:要注意",IF($H37="高","引き止め余地あり:対応検討","-")))</f>
        <v/>
      </c>
    </row>
    <row r="38" customFormat="false" ht="15" hidden="false" customHeight="false" outlineLevel="0" collapsed="false">
      <c r="A38" s="10" t="n">
        <v>35</v>
      </c>
      <c r="B38" s="14"/>
      <c r="C38" s="15"/>
      <c r="D38" s="15"/>
      <c r="E38" s="9"/>
      <c r="F38" s="15"/>
      <c r="G38" s="15"/>
      <c r="H38" s="15"/>
      <c r="I38" s="16"/>
      <c r="J38" s="17" t="str">
        <f aca="false">IF($F38="","",IF(AND($E38&lt;&gt;"",$E38&lt;3,$F38="マネジメント"),"早期離職×マネジメント:要注意",IF($H38="高","引き止め余地あり:対応検討","-")))</f>
        <v/>
      </c>
    </row>
    <row r="39" customFormat="false" ht="15" hidden="false" customHeight="false" outlineLevel="0" collapsed="false">
      <c r="A39" s="10" t="n">
        <v>36</v>
      </c>
      <c r="B39" s="14"/>
      <c r="C39" s="15"/>
      <c r="D39" s="15"/>
      <c r="E39" s="9"/>
      <c r="F39" s="15"/>
      <c r="G39" s="15"/>
      <c r="H39" s="15"/>
      <c r="I39" s="16"/>
      <c r="J39" s="17" t="str">
        <f aca="false">IF($F39="","",IF(AND($E39&lt;&gt;"",$E39&lt;3,$F39="マネジメント"),"早期離職×マネジメント:要注意",IF($H39="高","引き止め余地あり:対応検討","-")))</f>
        <v/>
      </c>
    </row>
    <row r="40" customFormat="false" ht="15" hidden="false" customHeight="false" outlineLevel="0" collapsed="false">
      <c r="A40" s="10" t="n">
        <v>37</v>
      </c>
      <c r="B40" s="14"/>
      <c r="C40" s="15"/>
      <c r="D40" s="15"/>
      <c r="E40" s="9"/>
      <c r="F40" s="15"/>
      <c r="G40" s="15"/>
      <c r="H40" s="15"/>
      <c r="I40" s="16"/>
      <c r="J40" s="17" t="str">
        <f aca="false">IF($F40="","",IF(AND($E40&lt;&gt;"",$E40&lt;3,$F40="マネジメント"),"早期離職×マネジメント:要注意",IF($H40="高","引き止め余地あり:対応検討","-")))</f>
        <v/>
      </c>
    </row>
    <row r="41" customFormat="false" ht="15" hidden="false" customHeight="false" outlineLevel="0" collapsed="false">
      <c r="A41" s="10" t="n">
        <v>38</v>
      </c>
      <c r="B41" s="14"/>
      <c r="C41" s="15"/>
      <c r="D41" s="15"/>
      <c r="E41" s="9"/>
      <c r="F41" s="15"/>
      <c r="G41" s="15"/>
      <c r="H41" s="15"/>
      <c r="I41" s="16"/>
      <c r="J41" s="17" t="str">
        <f aca="false">IF($F41="","",IF(AND($E41&lt;&gt;"",$E41&lt;3,$F41="マネジメント"),"早期離職×マネジメント:要注意",IF($H41="高","引き止め余地あり:対応検討","-")))</f>
        <v/>
      </c>
    </row>
    <row r="42" customFormat="false" ht="15" hidden="false" customHeight="false" outlineLevel="0" collapsed="false">
      <c r="A42" s="10" t="n">
        <v>39</v>
      </c>
      <c r="B42" s="14"/>
      <c r="C42" s="15"/>
      <c r="D42" s="15"/>
      <c r="E42" s="9"/>
      <c r="F42" s="15"/>
      <c r="G42" s="15"/>
      <c r="H42" s="15"/>
      <c r="I42" s="16"/>
      <c r="J42" s="17" t="str">
        <f aca="false">IF($F42="","",IF(AND($E42&lt;&gt;"",$E42&lt;3,$F42="マネジメント"),"早期離職×マネジメント:要注意",IF($H42="高","引き止め余地あり:対応検討","-")))</f>
        <v/>
      </c>
    </row>
    <row r="43" customFormat="false" ht="15" hidden="false" customHeight="false" outlineLevel="0" collapsed="false">
      <c r="A43" s="10" t="n">
        <v>40</v>
      </c>
      <c r="B43" s="14"/>
      <c r="C43" s="15"/>
      <c r="D43" s="15"/>
      <c r="E43" s="9"/>
      <c r="F43" s="15"/>
      <c r="G43" s="15"/>
      <c r="H43" s="15"/>
      <c r="I43" s="16"/>
      <c r="J43" s="17" t="str">
        <f aca="false">IF($F43="","",IF(AND($E43&lt;&gt;"",$E43&lt;3,$F43="マネジメント"),"早期離職×マネジメント:要注意",IF($H43="高","引き止め余地あり:対応検討","-")))</f>
        <v/>
      </c>
    </row>
    <row r="44" customFormat="false" ht="15" hidden="false" customHeight="false" outlineLevel="0" collapsed="false">
      <c r="A44" s="10" t="n">
        <v>41</v>
      </c>
      <c r="B44" s="14"/>
      <c r="C44" s="15"/>
      <c r="D44" s="15"/>
      <c r="E44" s="9"/>
      <c r="F44" s="15"/>
      <c r="G44" s="15"/>
      <c r="H44" s="15"/>
      <c r="I44" s="16"/>
      <c r="J44" s="17" t="str">
        <f aca="false">IF($F44="","",IF(AND($E44&lt;&gt;"",$E44&lt;3,$F44="マネジメント"),"早期離職×マネジメント:要注意",IF($H44="高","引き止め余地あり:対応検討","-")))</f>
        <v/>
      </c>
    </row>
    <row r="45" customFormat="false" ht="15" hidden="false" customHeight="false" outlineLevel="0" collapsed="false">
      <c r="A45" s="10" t="n">
        <v>42</v>
      </c>
      <c r="B45" s="14"/>
      <c r="C45" s="15"/>
      <c r="D45" s="15"/>
      <c r="E45" s="9"/>
      <c r="F45" s="15"/>
      <c r="G45" s="15"/>
      <c r="H45" s="15"/>
      <c r="I45" s="16"/>
      <c r="J45" s="17" t="str">
        <f aca="false">IF($F45="","",IF(AND($E45&lt;&gt;"",$E45&lt;3,$F45="マネジメント"),"早期離職×マネジメント:要注意",IF($H45="高","引き止め余地あり:対応検討","-")))</f>
        <v/>
      </c>
    </row>
    <row r="46" customFormat="false" ht="15" hidden="false" customHeight="false" outlineLevel="0" collapsed="false">
      <c r="A46" s="10" t="n">
        <v>43</v>
      </c>
      <c r="B46" s="14"/>
      <c r="C46" s="15"/>
      <c r="D46" s="15"/>
      <c r="E46" s="9"/>
      <c r="F46" s="15"/>
      <c r="G46" s="15"/>
      <c r="H46" s="15"/>
      <c r="I46" s="16"/>
      <c r="J46" s="17" t="str">
        <f aca="false">IF($F46="","",IF(AND($E46&lt;&gt;"",$E46&lt;3,$F46="マネジメント"),"早期離職×マネジメント:要注意",IF($H46="高","引き止め余地あり:対応検討","-")))</f>
        <v/>
      </c>
    </row>
    <row r="47" customFormat="false" ht="15" hidden="false" customHeight="false" outlineLevel="0" collapsed="false">
      <c r="A47" s="10" t="n">
        <v>44</v>
      </c>
      <c r="B47" s="14"/>
      <c r="C47" s="15"/>
      <c r="D47" s="15"/>
      <c r="E47" s="9"/>
      <c r="F47" s="15"/>
      <c r="G47" s="15"/>
      <c r="H47" s="15"/>
      <c r="I47" s="16"/>
      <c r="J47" s="17" t="str">
        <f aca="false">IF($F47="","",IF(AND($E47&lt;&gt;"",$E47&lt;3,$F47="マネジメント"),"早期離職×マネジメント:要注意",IF($H47="高","引き止め余地あり:対応検討","-")))</f>
        <v/>
      </c>
    </row>
    <row r="48" customFormat="false" ht="15" hidden="false" customHeight="false" outlineLevel="0" collapsed="false">
      <c r="A48" s="10" t="n">
        <v>45</v>
      </c>
      <c r="B48" s="14"/>
      <c r="C48" s="15"/>
      <c r="D48" s="15"/>
      <c r="E48" s="9"/>
      <c r="F48" s="15"/>
      <c r="G48" s="15"/>
      <c r="H48" s="15"/>
      <c r="I48" s="16"/>
      <c r="J48" s="17" t="str">
        <f aca="false">IF($F48="","",IF(AND($E48&lt;&gt;"",$E48&lt;3,$F48="マネジメント"),"早期離職×マネジメント:要注意",IF($H48="高","引き止め余地あり:対応検討","-")))</f>
        <v/>
      </c>
    </row>
    <row r="49" customFormat="false" ht="15" hidden="false" customHeight="false" outlineLevel="0" collapsed="false">
      <c r="A49" s="10" t="n">
        <v>46</v>
      </c>
      <c r="B49" s="14"/>
      <c r="C49" s="15"/>
      <c r="D49" s="15"/>
      <c r="E49" s="9"/>
      <c r="F49" s="15"/>
      <c r="G49" s="15"/>
      <c r="H49" s="15"/>
      <c r="I49" s="16"/>
      <c r="J49" s="17" t="str">
        <f aca="false">IF($F49="","",IF(AND($E49&lt;&gt;"",$E49&lt;3,$F49="マネジメント"),"早期離職×マネジメント:要注意",IF($H49="高","引き止め余地あり:対応検討","-")))</f>
        <v/>
      </c>
    </row>
    <row r="50" customFormat="false" ht="15" hidden="false" customHeight="false" outlineLevel="0" collapsed="false">
      <c r="A50" s="10" t="n">
        <v>47</v>
      </c>
      <c r="B50" s="14"/>
      <c r="C50" s="15"/>
      <c r="D50" s="15"/>
      <c r="E50" s="9"/>
      <c r="F50" s="15"/>
      <c r="G50" s="15"/>
      <c r="H50" s="15"/>
      <c r="I50" s="16"/>
      <c r="J50" s="17" t="str">
        <f aca="false">IF($F50="","",IF(AND($E50&lt;&gt;"",$E50&lt;3,$F50="マネジメント"),"早期離職×マネジメント:要注意",IF($H50="高","引き止め余地あり:対応検討","-")))</f>
        <v/>
      </c>
    </row>
    <row r="51" customFormat="false" ht="15" hidden="false" customHeight="false" outlineLevel="0" collapsed="false">
      <c r="A51" s="10" t="n">
        <v>48</v>
      </c>
      <c r="B51" s="14"/>
      <c r="C51" s="15"/>
      <c r="D51" s="15"/>
      <c r="E51" s="9"/>
      <c r="F51" s="15"/>
      <c r="G51" s="15"/>
      <c r="H51" s="15"/>
      <c r="I51" s="16"/>
      <c r="J51" s="17" t="str">
        <f aca="false">IF($F51="","",IF(AND($E51&lt;&gt;"",$E51&lt;3,$F51="マネジメント"),"早期離職×マネジメント:要注意",IF($H51="高","引き止め余地あり:対応検討","-")))</f>
        <v/>
      </c>
    </row>
    <row r="52" customFormat="false" ht="15" hidden="false" customHeight="false" outlineLevel="0" collapsed="false">
      <c r="A52" s="10" t="n">
        <v>49</v>
      </c>
      <c r="B52" s="14"/>
      <c r="C52" s="15"/>
      <c r="D52" s="15"/>
      <c r="E52" s="9"/>
      <c r="F52" s="15"/>
      <c r="G52" s="15"/>
      <c r="H52" s="15"/>
      <c r="I52" s="16"/>
      <c r="J52" s="17" t="str">
        <f aca="false">IF($F52="","",IF(AND($E52&lt;&gt;"",$E52&lt;3,$F52="マネジメント"),"早期離職×マネジメント:要注意",IF($H52="高","引き止め余地あり:対応検討","-")))</f>
        <v/>
      </c>
    </row>
    <row r="53" customFormat="false" ht="15" hidden="false" customHeight="false" outlineLevel="0" collapsed="false">
      <c r="A53" s="10" t="n">
        <v>50</v>
      </c>
      <c r="B53" s="14"/>
      <c r="C53" s="15"/>
      <c r="D53" s="15"/>
      <c r="E53" s="9"/>
      <c r="F53" s="15"/>
      <c r="G53" s="15"/>
      <c r="H53" s="15"/>
      <c r="I53" s="16"/>
      <c r="J53" s="17" t="str">
        <f aca="false">IF($F53="","",IF(AND($E53&lt;&gt;"",$E53&lt;3,$F53="マネジメント"),"早期離職×マネジメント:要注意",IF($H53="高","引き止め余地あり:対応検討","-")))</f>
        <v/>
      </c>
    </row>
    <row r="54" customFormat="false" ht="15" hidden="false" customHeight="false" outlineLevel="0" collapsed="false">
      <c r="A54" s="10" t="n">
        <v>51</v>
      </c>
      <c r="B54" s="14"/>
      <c r="C54" s="15"/>
      <c r="D54" s="15"/>
      <c r="E54" s="9"/>
      <c r="F54" s="15"/>
      <c r="G54" s="15"/>
      <c r="H54" s="15"/>
      <c r="I54" s="16"/>
      <c r="J54" s="17" t="str">
        <f aca="false">IF($F54="","",IF(AND($E54&lt;&gt;"",$E54&lt;3,$F54="マネジメント"),"早期離職×マネジメント:要注意",IF($H54="高","引き止め余地あり:対応検討","-")))</f>
        <v/>
      </c>
    </row>
    <row r="55" customFormat="false" ht="15" hidden="false" customHeight="false" outlineLevel="0" collapsed="false">
      <c r="A55" s="10" t="n">
        <v>52</v>
      </c>
      <c r="B55" s="14"/>
      <c r="C55" s="15"/>
      <c r="D55" s="15"/>
      <c r="E55" s="9"/>
      <c r="F55" s="15"/>
      <c r="G55" s="15"/>
      <c r="H55" s="15"/>
      <c r="I55" s="16"/>
      <c r="J55" s="17" t="str">
        <f aca="false">IF($F55="","",IF(AND($E55&lt;&gt;"",$E55&lt;3,$F55="マネジメント"),"早期離職×マネジメント:要注意",IF($H55="高","引き止め余地あり:対応検討","-")))</f>
        <v/>
      </c>
    </row>
    <row r="56" customFormat="false" ht="15" hidden="false" customHeight="false" outlineLevel="0" collapsed="false">
      <c r="A56" s="10" t="n">
        <v>53</v>
      </c>
      <c r="B56" s="14"/>
      <c r="C56" s="15"/>
      <c r="D56" s="15"/>
      <c r="E56" s="9"/>
      <c r="F56" s="15"/>
      <c r="G56" s="15"/>
      <c r="H56" s="15"/>
      <c r="I56" s="16"/>
      <c r="J56" s="17" t="str">
        <f aca="false">IF($F56="","",IF(AND($E56&lt;&gt;"",$E56&lt;3,$F56="マネジメント"),"早期離職×マネジメント:要注意",IF($H56="高","引き止め余地あり:対応検討","-")))</f>
        <v/>
      </c>
    </row>
    <row r="57" customFormat="false" ht="15" hidden="false" customHeight="false" outlineLevel="0" collapsed="false">
      <c r="A57" s="10" t="n">
        <v>54</v>
      </c>
      <c r="B57" s="14"/>
      <c r="C57" s="15"/>
      <c r="D57" s="15"/>
      <c r="E57" s="9"/>
      <c r="F57" s="15"/>
      <c r="G57" s="15"/>
      <c r="H57" s="15"/>
      <c r="I57" s="16"/>
      <c r="J57" s="17" t="str">
        <f aca="false">IF($F57="","",IF(AND($E57&lt;&gt;"",$E57&lt;3,$F57="マネジメント"),"早期離職×マネジメント:要注意",IF($H57="高","引き止め余地あり:対応検討","-")))</f>
        <v/>
      </c>
    </row>
    <row r="58" customFormat="false" ht="15" hidden="false" customHeight="false" outlineLevel="0" collapsed="false">
      <c r="A58" s="10" t="n">
        <v>55</v>
      </c>
      <c r="B58" s="14"/>
      <c r="C58" s="15"/>
      <c r="D58" s="15"/>
      <c r="E58" s="9"/>
      <c r="F58" s="15"/>
      <c r="G58" s="15"/>
      <c r="H58" s="15"/>
      <c r="I58" s="16"/>
      <c r="J58" s="17" t="str">
        <f aca="false">IF($F58="","",IF(AND($E58&lt;&gt;"",$E58&lt;3,$F58="マネジメント"),"早期離職×マネジメント:要注意",IF($H58="高","引き止め余地あり:対応検討","-")))</f>
        <v/>
      </c>
    </row>
    <row r="59" customFormat="false" ht="15" hidden="false" customHeight="false" outlineLevel="0" collapsed="false">
      <c r="A59" s="10" t="n">
        <v>56</v>
      </c>
      <c r="B59" s="14"/>
      <c r="C59" s="15"/>
      <c r="D59" s="15"/>
      <c r="E59" s="9"/>
      <c r="F59" s="15"/>
      <c r="G59" s="15"/>
      <c r="H59" s="15"/>
      <c r="I59" s="16"/>
      <c r="J59" s="17" t="str">
        <f aca="false">IF($F59="","",IF(AND($E59&lt;&gt;"",$E59&lt;3,$F59="マネジメント"),"早期離職×マネジメント:要注意",IF($H59="高","引き止め余地あり:対応検討","-")))</f>
        <v/>
      </c>
    </row>
    <row r="60" customFormat="false" ht="15" hidden="false" customHeight="false" outlineLevel="0" collapsed="false">
      <c r="A60" s="10" t="n">
        <v>57</v>
      </c>
      <c r="B60" s="14"/>
      <c r="C60" s="15"/>
      <c r="D60" s="15"/>
      <c r="E60" s="9"/>
      <c r="F60" s="15"/>
      <c r="G60" s="15"/>
      <c r="H60" s="15"/>
      <c r="I60" s="16"/>
      <c r="J60" s="17" t="str">
        <f aca="false">IF($F60="","",IF(AND($E60&lt;&gt;"",$E60&lt;3,$F60="マネジメント"),"早期離職×マネジメント:要注意",IF($H60="高","引き止め余地あり:対応検討","-")))</f>
        <v/>
      </c>
    </row>
    <row r="61" customFormat="false" ht="15" hidden="false" customHeight="false" outlineLevel="0" collapsed="false">
      <c r="A61" s="10" t="n">
        <v>58</v>
      </c>
      <c r="B61" s="14"/>
      <c r="C61" s="15"/>
      <c r="D61" s="15"/>
      <c r="E61" s="9"/>
      <c r="F61" s="15"/>
      <c r="G61" s="15"/>
      <c r="H61" s="15"/>
      <c r="I61" s="16"/>
      <c r="J61" s="17" t="str">
        <f aca="false">IF($F61="","",IF(AND($E61&lt;&gt;"",$E61&lt;3,$F61="マネジメント"),"早期離職×マネジメント:要注意",IF($H61="高","引き止め余地あり:対応検討","-")))</f>
        <v/>
      </c>
    </row>
    <row r="62" customFormat="false" ht="15" hidden="false" customHeight="false" outlineLevel="0" collapsed="false">
      <c r="A62" s="10" t="n">
        <v>59</v>
      </c>
      <c r="B62" s="14"/>
      <c r="C62" s="15"/>
      <c r="D62" s="15"/>
      <c r="E62" s="9"/>
      <c r="F62" s="15"/>
      <c r="G62" s="15"/>
      <c r="H62" s="15"/>
      <c r="I62" s="16"/>
      <c r="J62" s="17" t="str">
        <f aca="false">IF($F62="","",IF(AND($E62&lt;&gt;"",$E62&lt;3,$F62="マネジメント"),"早期離職×マネジメント:要注意",IF($H62="高","引き止め余地あり:対応検討","-")))</f>
        <v/>
      </c>
    </row>
    <row r="63" customFormat="false" ht="15" hidden="false" customHeight="false" outlineLevel="0" collapsed="false">
      <c r="A63" s="10" t="n">
        <v>60</v>
      </c>
      <c r="B63" s="14"/>
      <c r="C63" s="15"/>
      <c r="D63" s="15"/>
      <c r="E63" s="9"/>
      <c r="F63" s="15"/>
      <c r="G63" s="15"/>
      <c r="H63" s="15"/>
      <c r="I63" s="16"/>
      <c r="J63" s="17" t="str">
        <f aca="false">IF($F63="","",IF(AND($E63&lt;&gt;"",$E63&lt;3,$F63="マネジメント"),"早期離職×マネジメント:要注意",IF($H63="高","引き止め余地あり:対応検討","-")))</f>
        <v/>
      </c>
    </row>
    <row r="64" customFormat="false" ht="15" hidden="false" customHeight="false" outlineLevel="0" collapsed="false">
      <c r="A64" s="10" t="n">
        <v>61</v>
      </c>
      <c r="B64" s="14"/>
      <c r="C64" s="15"/>
      <c r="D64" s="15"/>
      <c r="E64" s="9"/>
      <c r="F64" s="15"/>
      <c r="G64" s="15"/>
      <c r="H64" s="15"/>
      <c r="I64" s="16"/>
      <c r="J64" s="17" t="str">
        <f aca="false">IF($F64="","",IF(AND($E64&lt;&gt;"",$E64&lt;3,$F64="マネジメント"),"早期離職×マネジメント:要注意",IF($H64="高","引き止め余地あり:対応検討","-")))</f>
        <v/>
      </c>
    </row>
    <row r="65" customFormat="false" ht="15" hidden="false" customHeight="false" outlineLevel="0" collapsed="false">
      <c r="A65" s="10" t="n">
        <v>62</v>
      </c>
      <c r="B65" s="14"/>
      <c r="C65" s="15"/>
      <c r="D65" s="15"/>
      <c r="E65" s="9"/>
      <c r="F65" s="15"/>
      <c r="G65" s="15"/>
      <c r="H65" s="15"/>
      <c r="I65" s="16"/>
      <c r="J65" s="17" t="str">
        <f aca="false">IF($F65="","",IF(AND($E65&lt;&gt;"",$E65&lt;3,$F65="マネジメント"),"早期離職×マネジメント:要注意",IF($H65="高","引き止め余地あり:対応検討","-")))</f>
        <v/>
      </c>
    </row>
    <row r="66" customFormat="false" ht="15" hidden="false" customHeight="false" outlineLevel="0" collapsed="false">
      <c r="A66" s="10" t="n">
        <v>63</v>
      </c>
      <c r="B66" s="14"/>
      <c r="C66" s="15"/>
      <c r="D66" s="15"/>
      <c r="E66" s="9"/>
      <c r="F66" s="15"/>
      <c r="G66" s="15"/>
      <c r="H66" s="15"/>
      <c r="I66" s="16"/>
      <c r="J66" s="17" t="str">
        <f aca="false">IF($F66="","",IF(AND($E66&lt;&gt;"",$E66&lt;3,$F66="マネジメント"),"早期離職×マネジメント:要注意",IF($H66="高","引き止め余地あり:対応検討","-")))</f>
        <v/>
      </c>
    </row>
    <row r="67" customFormat="false" ht="15" hidden="false" customHeight="false" outlineLevel="0" collapsed="false">
      <c r="A67" s="10" t="n">
        <v>64</v>
      </c>
      <c r="B67" s="14"/>
      <c r="C67" s="15"/>
      <c r="D67" s="15"/>
      <c r="E67" s="9"/>
      <c r="F67" s="15"/>
      <c r="G67" s="15"/>
      <c r="H67" s="15"/>
      <c r="I67" s="16"/>
      <c r="J67" s="17" t="str">
        <f aca="false">IF($F67="","",IF(AND($E67&lt;&gt;"",$E67&lt;3,$F67="マネジメント"),"早期離職×マネジメント:要注意",IF($H67="高","引き止め余地あり:対応検討","-")))</f>
        <v/>
      </c>
    </row>
    <row r="68" customFormat="false" ht="15" hidden="false" customHeight="false" outlineLevel="0" collapsed="false">
      <c r="A68" s="10" t="n">
        <v>65</v>
      </c>
      <c r="B68" s="14"/>
      <c r="C68" s="15"/>
      <c r="D68" s="15"/>
      <c r="E68" s="9"/>
      <c r="F68" s="15"/>
      <c r="G68" s="15"/>
      <c r="H68" s="15"/>
      <c r="I68" s="16"/>
      <c r="J68" s="17" t="str">
        <f aca="false">IF($F68="","",IF(AND($E68&lt;&gt;"",$E68&lt;3,$F68="マネジメント"),"早期離職×マネジメント:要注意",IF($H68="高","引き止め余地あり:対応検討","-")))</f>
        <v/>
      </c>
    </row>
    <row r="69" customFormat="false" ht="15" hidden="false" customHeight="false" outlineLevel="0" collapsed="false">
      <c r="A69" s="10" t="n">
        <v>66</v>
      </c>
      <c r="B69" s="14"/>
      <c r="C69" s="15"/>
      <c r="D69" s="15"/>
      <c r="E69" s="9"/>
      <c r="F69" s="15"/>
      <c r="G69" s="15"/>
      <c r="H69" s="15"/>
      <c r="I69" s="16"/>
      <c r="J69" s="17" t="str">
        <f aca="false">IF($F69="","",IF(AND($E69&lt;&gt;"",$E69&lt;3,$F69="マネジメント"),"早期離職×マネジメント:要注意",IF($H69="高","引き止め余地あり:対応検討","-")))</f>
        <v/>
      </c>
    </row>
    <row r="70" customFormat="false" ht="15" hidden="false" customHeight="false" outlineLevel="0" collapsed="false">
      <c r="A70" s="10" t="n">
        <v>67</v>
      </c>
      <c r="B70" s="14"/>
      <c r="C70" s="15"/>
      <c r="D70" s="15"/>
      <c r="E70" s="9"/>
      <c r="F70" s="15"/>
      <c r="G70" s="15"/>
      <c r="H70" s="15"/>
      <c r="I70" s="16"/>
      <c r="J70" s="17" t="str">
        <f aca="false">IF($F70="","",IF(AND($E70&lt;&gt;"",$E70&lt;3,$F70="マネジメント"),"早期離職×マネジメント:要注意",IF($H70="高","引き止め余地あり:対応検討","-")))</f>
        <v/>
      </c>
    </row>
    <row r="71" customFormat="false" ht="15" hidden="false" customHeight="false" outlineLevel="0" collapsed="false">
      <c r="A71" s="10" t="n">
        <v>68</v>
      </c>
      <c r="B71" s="14"/>
      <c r="C71" s="15"/>
      <c r="D71" s="15"/>
      <c r="E71" s="9"/>
      <c r="F71" s="15"/>
      <c r="G71" s="15"/>
      <c r="H71" s="15"/>
      <c r="I71" s="16"/>
      <c r="J71" s="17" t="str">
        <f aca="false">IF($F71="","",IF(AND($E71&lt;&gt;"",$E71&lt;3,$F71="マネジメント"),"早期離職×マネジメント:要注意",IF($H71="高","引き止め余地あり:対応検討","-")))</f>
        <v/>
      </c>
    </row>
    <row r="72" customFormat="false" ht="15" hidden="false" customHeight="false" outlineLevel="0" collapsed="false">
      <c r="A72" s="10" t="n">
        <v>69</v>
      </c>
      <c r="B72" s="14"/>
      <c r="C72" s="15"/>
      <c r="D72" s="15"/>
      <c r="E72" s="9"/>
      <c r="F72" s="15"/>
      <c r="G72" s="15"/>
      <c r="H72" s="15"/>
      <c r="I72" s="16"/>
      <c r="J72" s="17" t="str">
        <f aca="false">IF($F72="","",IF(AND($E72&lt;&gt;"",$E72&lt;3,$F72="マネジメント"),"早期離職×マネジメント:要注意",IF($H72="高","引き止め余地あり:対応検討","-")))</f>
        <v/>
      </c>
    </row>
    <row r="73" customFormat="false" ht="15" hidden="false" customHeight="false" outlineLevel="0" collapsed="false">
      <c r="A73" s="10" t="n">
        <v>70</v>
      </c>
      <c r="B73" s="14"/>
      <c r="C73" s="15"/>
      <c r="D73" s="15"/>
      <c r="E73" s="9"/>
      <c r="F73" s="15"/>
      <c r="G73" s="15"/>
      <c r="H73" s="15"/>
      <c r="I73" s="16"/>
      <c r="J73" s="17" t="str">
        <f aca="false">IF($F73="","",IF(AND($E73&lt;&gt;"",$E73&lt;3,$F73="マネジメント"),"早期離職×マネジメント:要注意",IF($H73="高","引き止め余地あり:対応検討","-")))</f>
        <v/>
      </c>
    </row>
    <row r="74" customFormat="false" ht="15" hidden="false" customHeight="false" outlineLevel="0" collapsed="false">
      <c r="A74" s="10" t="n">
        <v>71</v>
      </c>
      <c r="B74" s="14"/>
      <c r="C74" s="15"/>
      <c r="D74" s="15"/>
      <c r="E74" s="9"/>
      <c r="F74" s="15"/>
      <c r="G74" s="15"/>
      <c r="H74" s="15"/>
      <c r="I74" s="16"/>
      <c r="J74" s="17" t="str">
        <f aca="false">IF($F74="","",IF(AND($E74&lt;&gt;"",$E74&lt;3,$F74="マネジメント"),"早期離職×マネジメント:要注意",IF($H74="高","引き止め余地あり:対応検討","-")))</f>
        <v/>
      </c>
    </row>
    <row r="75" customFormat="false" ht="15" hidden="false" customHeight="false" outlineLevel="0" collapsed="false">
      <c r="A75" s="10" t="n">
        <v>72</v>
      </c>
      <c r="B75" s="14"/>
      <c r="C75" s="15"/>
      <c r="D75" s="15"/>
      <c r="E75" s="9"/>
      <c r="F75" s="15"/>
      <c r="G75" s="15"/>
      <c r="H75" s="15"/>
      <c r="I75" s="16"/>
      <c r="J75" s="17" t="str">
        <f aca="false">IF($F75="","",IF(AND($E75&lt;&gt;"",$E75&lt;3,$F75="マネジメント"),"早期離職×マネジメント:要注意",IF($H75="高","引き止め余地あり:対応検討","-")))</f>
        <v/>
      </c>
    </row>
    <row r="76" customFormat="false" ht="15" hidden="false" customHeight="false" outlineLevel="0" collapsed="false">
      <c r="A76" s="10" t="n">
        <v>73</v>
      </c>
      <c r="B76" s="14"/>
      <c r="C76" s="15"/>
      <c r="D76" s="15"/>
      <c r="E76" s="9"/>
      <c r="F76" s="15"/>
      <c r="G76" s="15"/>
      <c r="H76" s="15"/>
      <c r="I76" s="16"/>
      <c r="J76" s="17" t="str">
        <f aca="false">IF($F76="","",IF(AND($E76&lt;&gt;"",$E76&lt;3,$F76="マネジメント"),"早期離職×マネジメント:要注意",IF($H76="高","引き止め余地あり:対応検討","-")))</f>
        <v/>
      </c>
    </row>
    <row r="77" customFormat="false" ht="15" hidden="false" customHeight="false" outlineLevel="0" collapsed="false">
      <c r="A77" s="10" t="n">
        <v>74</v>
      </c>
      <c r="B77" s="14"/>
      <c r="C77" s="15"/>
      <c r="D77" s="15"/>
      <c r="E77" s="9"/>
      <c r="F77" s="15"/>
      <c r="G77" s="15"/>
      <c r="H77" s="15"/>
      <c r="I77" s="16"/>
      <c r="J77" s="17" t="str">
        <f aca="false">IF($F77="","",IF(AND($E77&lt;&gt;"",$E77&lt;3,$F77="マネジメント"),"早期離職×マネジメント:要注意",IF($H77="高","引き止め余地あり:対応検討","-")))</f>
        <v/>
      </c>
    </row>
    <row r="78" customFormat="false" ht="15" hidden="false" customHeight="false" outlineLevel="0" collapsed="false">
      <c r="A78" s="10" t="n">
        <v>75</v>
      </c>
      <c r="B78" s="14"/>
      <c r="C78" s="15"/>
      <c r="D78" s="15"/>
      <c r="E78" s="9"/>
      <c r="F78" s="15"/>
      <c r="G78" s="15"/>
      <c r="H78" s="15"/>
      <c r="I78" s="16"/>
      <c r="J78" s="17" t="str">
        <f aca="false">IF($F78="","",IF(AND($E78&lt;&gt;"",$E78&lt;3,$F78="マネジメント"),"早期離職×マネジメント:要注意",IF($H78="高","引き止め余地あり:対応検討","-")))</f>
        <v/>
      </c>
    </row>
    <row r="79" customFormat="false" ht="15" hidden="false" customHeight="false" outlineLevel="0" collapsed="false">
      <c r="A79" s="10" t="n">
        <v>76</v>
      </c>
      <c r="B79" s="14"/>
      <c r="C79" s="15"/>
      <c r="D79" s="15"/>
      <c r="E79" s="9"/>
      <c r="F79" s="15"/>
      <c r="G79" s="15"/>
      <c r="H79" s="15"/>
      <c r="I79" s="16"/>
      <c r="J79" s="17" t="str">
        <f aca="false">IF($F79="","",IF(AND($E79&lt;&gt;"",$E79&lt;3,$F79="マネジメント"),"早期離職×マネジメント:要注意",IF($H79="高","引き止め余地あり:対応検討","-")))</f>
        <v/>
      </c>
    </row>
    <row r="80" customFormat="false" ht="15" hidden="false" customHeight="false" outlineLevel="0" collapsed="false">
      <c r="A80" s="10" t="n">
        <v>77</v>
      </c>
      <c r="B80" s="14"/>
      <c r="C80" s="15"/>
      <c r="D80" s="15"/>
      <c r="E80" s="9"/>
      <c r="F80" s="15"/>
      <c r="G80" s="15"/>
      <c r="H80" s="15"/>
      <c r="I80" s="16"/>
      <c r="J80" s="17" t="str">
        <f aca="false">IF($F80="","",IF(AND($E80&lt;&gt;"",$E80&lt;3,$F80="マネジメント"),"早期離職×マネジメント:要注意",IF($H80="高","引き止め余地あり:対応検討","-")))</f>
        <v/>
      </c>
    </row>
    <row r="81" customFormat="false" ht="15" hidden="false" customHeight="false" outlineLevel="0" collapsed="false">
      <c r="A81" s="10" t="n">
        <v>78</v>
      </c>
      <c r="B81" s="14"/>
      <c r="C81" s="15"/>
      <c r="D81" s="15"/>
      <c r="E81" s="9"/>
      <c r="F81" s="15"/>
      <c r="G81" s="15"/>
      <c r="H81" s="15"/>
      <c r="I81" s="16"/>
      <c r="J81" s="17" t="str">
        <f aca="false">IF($F81="","",IF(AND($E81&lt;&gt;"",$E81&lt;3,$F81="マネジメント"),"早期離職×マネジメント:要注意",IF($H81="高","引き止め余地あり:対応検討","-")))</f>
        <v/>
      </c>
    </row>
    <row r="82" customFormat="false" ht="15" hidden="false" customHeight="false" outlineLevel="0" collapsed="false">
      <c r="A82" s="10" t="n">
        <v>79</v>
      </c>
      <c r="B82" s="14"/>
      <c r="C82" s="15"/>
      <c r="D82" s="15"/>
      <c r="E82" s="9"/>
      <c r="F82" s="15"/>
      <c r="G82" s="15"/>
      <c r="H82" s="15"/>
      <c r="I82" s="16"/>
      <c r="J82" s="17" t="str">
        <f aca="false">IF($F82="","",IF(AND($E82&lt;&gt;"",$E82&lt;3,$F82="マネジメント"),"早期離職×マネジメント:要注意",IF($H82="高","引き止め余地あり:対応検討","-")))</f>
        <v/>
      </c>
    </row>
    <row r="83" customFormat="false" ht="15" hidden="false" customHeight="false" outlineLevel="0" collapsed="false">
      <c r="A83" s="10" t="n">
        <v>80</v>
      </c>
      <c r="B83" s="14"/>
      <c r="C83" s="15"/>
      <c r="D83" s="15"/>
      <c r="E83" s="9"/>
      <c r="F83" s="15"/>
      <c r="G83" s="15"/>
      <c r="H83" s="15"/>
      <c r="I83" s="16"/>
      <c r="J83" s="17" t="str">
        <f aca="false">IF($F83="","",IF(AND($E83&lt;&gt;"",$E83&lt;3,$F83="マネジメント"),"早期離職×マネジメント:要注意",IF($H83="高","引き止め余地あり:対応検討","-")))</f>
        <v/>
      </c>
    </row>
    <row r="84" customFormat="false" ht="15" hidden="false" customHeight="false" outlineLevel="0" collapsed="false">
      <c r="A84" s="10" t="n">
        <v>81</v>
      </c>
      <c r="B84" s="14"/>
      <c r="C84" s="15"/>
      <c r="D84" s="15"/>
      <c r="E84" s="9"/>
      <c r="F84" s="15"/>
      <c r="G84" s="15"/>
      <c r="H84" s="15"/>
      <c r="I84" s="16"/>
      <c r="J84" s="17" t="str">
        <f aca="false">IF($F84="","",IF(AND($E84&lt;&gt;"",$E84&lt;3,$F84="マネジメント"),"早期離職×マネジメント:要注意",IF($H84="高","引き止め余地あり:対応検討","-")))</f>
        <v/>
      </c>
    </row>
    <row r="85" customFormat="false" ht="15" hidden="false" customHeight="false" outlineLevel="0" collapsed="false">
      <c r="A85" s="10" t="n">
        <v>82</v>
      </c>
      <c r="B85" s="14"/>
      <c r="C85" s="15"/>
      <c r="D85" s="15"/>
      <c r="E85" s="9"/>
      <c r="F85" s="15"/>
      <c r="G85" s="15"/>
      <c r="H85" s="15"/>
      <c r="I85" s="16"/>
      <c r="J85" s="17" t="str">
        <f aca="false">IF($F85="","",IF(AND($E85&lt;&gt;"",$E85&lt;3,$F85="マネジメント"),"早期離職×マネジメント:要注意",IF($H85="高","引き止め余地あり:対応検討","-")))</f>
        <v/>
      </c>
    </row>
    <row r="86" customFormat="false" ht="15" hidden="false" customHeight="false" outlineLevel="0" collapsed="false">
      <c r="A86" s="10" t="n">
        <v>83</v>
      </c>
      <c r="B86" s="14"/>
      <c r="C86" s="15"/>
      <c r="D86" s="15"/>
      <c r="E86" s="9"/>
      <c r="F86" s="15"/>
      <c r="G86" s="15"/>
      <c r="H86" s="15"/>
      <c r="I86" s="16"/>
      <c r="J86" s="17" t="str">
        <f aca="false">IF($F86="","",IF(AND($E86&lt;&gt;"",$E86&lt;3,$F86="マネジメント"),"早期離職×マネジメント:要注意",IF($H86="高","引き止め余地あり:対応検討","-")))</f>
        <v/>
      </c>
    </row>
    <row r="87" customFormat="false" ht="15" hidden="false" customHeight="false" outlineLevel="0" collapsed="false">
      <c r="A87" s="10" t="n">
        <v>84</v>
      </c>
      <c r="B87" s="14"/>
      <c r="C87" s="15"/>
      <c r="D87" s="15"/>
      <c r="E87" s="9"/>
      <c r="F87" s="15"/>
      <c r="G87" s="15"/>
      <c r="H87" s="15"/>
      <c r="I87" s="16"/>
      <c r="J87" s="17" t="str">
        <f aca="false">IF($F87="","",IF(AND($E87&lt;&gt;"",$E87&lt;3,$F87="マネジメント"),"早期離職×マネジメント:要注意",IF($H87="高","引き止め余地あり:対応検討","-")))</f>
        <v/>
      </c>
    </row>
    <row r="88" customFormat="false" ht="15" hidden="false" customHeight="false" outlineLevel="0" collapsed="false">
      <c r="A88" s="10" t="n">
        <v>85</v>
      </c>
      <c r="B88" s="14"/>
      <c r="C88" s="15"/>
      <c r="D88" s="15"/>
      <c r="E88" s="9"/>
      <c r="F88" s="15"/>
      <c r="G88" s="15"/>
      <c r="H88" s="15"/>
      <c r="I88" s="16"/>
      <c r="J88" s="17" t="str">
        <f aca="false">IF($F88="","",IF(AND($E88&lt;&gt;"",$E88&lt;3,$F88="マネジメント"),"早期離職×マネジメント:要注意",IF($H88="高","引き止め余地あり:対応検討","-")))</f>
        <v/>
      </c>
    </row>
    <row r="89" customFormat="false" ht="15" hidden="false" customHeight="false" outlineLevel="0" collapsed="false">
      <c r="A89" s="10" t="n">
        <v>86</v>
      </c>
      <c r="B89" s="14"/>
      <c r="C89" s="15"/>
      <c r="D89" s="15"/>
      <c r="E89" s="9"/>
      <c r="F89" s="15"/>
      <c r="G89" s="15"/>
      <c r="H89" s="15"/>
      <c r="I89" s="16"/>
      <c r="J89" s="17" t="str">
        <f aca="false">IF($F89="","",IF(AND($E89&lt;&gt;"",$E89&lt;3,$F89="マネジメント"),"早期離職×マネジメント:要注意",IF($H89="高","引き止め余地あり:対応検討","-")))</f>
        <v/>
      </c>
    </row>
    <row r="90" customFormat="false" ht="15" hidden="false" customHeight="false" outlineLevel="0" collapsed="false">
      <c r="A90" s="10" t="n">
        <v>87</v>
      </c>
      <c r="B90" s="14"/>
      <c r="C90" s="15"/>
      <c r="D90" s="15"/>
      <c r="E90" s="9"/>
      <c r="F90" s="15"/>
      <c r="G90" s="15"/>
      <c r="H90" s="15"/>
      <c r="I90" s="16"/>
      <c r="J90" s="17" t="str">
        <f aca="false">IF($F90="","",IF(AND($E90&lt;&gt;"",$E90&lt;3,$F90="マネジメント"),"早期離職×マネジメント:要注意",IF($H90="高","引き止め余地あり:対応検討","-")))</f>
        <v/>
      </c>
    </row>
    <row r="91" customFormat="false" ht="15" hidden="false" customHeight="false" outlineLevel="0" collapsed="false">
      <c r="A91" s="10" t="n">
        <v>88</v>
      </c>
      <c r="B91" s="14"/>
      <c r="C91" s="15"/>
      <c r="D91" s="15"/>
      <c r="E91" s="9"/>
      <c r="F91" s="15"/>
      <c r="G91" s="15"/>
      <c r="H91" s="15"/>
      <c r="I91" s="16"/>
      <c r="J91" s="17" t="str">
        <f aca="false">IF($F91="","",IF(AND($E91&lt;&gt;"",$E91&lt;3,$F91="マネジメント"),"早期離職×マネジメント:要注意",IF($H91="高","引き止め余地あり:対応検討","-")))</f>
        <v/>
      </c>
    </row>
    <row r="92" customFormat="false" ht="15" hidden="false" customHeight="false" outlineLevel="0" collapsed="false">
      <c r="A92" s="10" t="n">
        <v>89</v>
      </c>
      <c r="B92" s="14"/>
      <c r="C92" s="15"/>
      <c r="D92" s="15"/>
      <c r="E92" s="9"/>
      <c r="F92" s="15"/>
      <c r="G92" s="15"/>
      <c r="H92" s="15"/>
      <c r="I92" s="16"/>
      <c r="J92" s="17" t="str">
        <f aca="false">IF($F92="","",IF(AND($E92&lt;&gt;"",$E92&lt;3,$F92="マネジメント"),"早期離職×マネジメント:要注意",IF($H92="高","引き止め余地あり:対応検討","-")))</f>
        <v/>
      </c>
    </row>
    <row r="93" customFormat="false" ht="15" hidden="false" customHeight="false" outlineLevel="0" collapsed="false">
      <c r="A93" s="10" t="n">
        <v>90</v>
      </c>
      <c r="B93" s="14"/>
      <c r="C93" s="15"/>
      <c r="D93" s="15"/>
      <c r="E93" s="9"/>
      <c r="F93" s="15"/>
      <c r="G93" s="15"/>
      <c r="H93" s="15"/>
      <c r="I93" s="16"/>
      <c r="J93" s="17" t="str">
        <f aca="false">IF($F93="","",IF(AND($E93&lt;&gt;"",$E93&lt;3,$F93="マネジメント"),"早期離職×マネジメント:要注意",IF($H93="高","引き止め余地あり:対応検討","-")))</f>
        <v/>
      </c>
    </row>
    <row r="94" customFormat="false" ht="15" hidden="false" customHeight="false" outlineLevel="0" collapsed="false">
      <c r="A94" s="10" t="n">
        <v>91</v>
      </c>
      <c r="B94" s="14"/>
      <c r="C94" s="15"/>
      <c r="D94" s="15"/>
      <c r="E94" s="9"/>
      <c r="F94" s="15"/>
      <c r="G94" s="15"/>
      <c r="H94" s="15"/>
      <c r="I94" s="16"/>
      <c r="J94" s="17" t="str">
        <f aca="false">IF($F94="","",IF(AND($E94&lt;&gt;"",$E94&lt;3,$F94="マネジメント"),"早期離職×マネジメント:要注意",IF($H94="高","引き止め余地あり:対応検討","-")))</f>
        <v/>
      </c>
    </row>
    <row r="95" customFormat="false" ht="15" hidden="false" customHeight="false" outlineLevel="0" collapsed="false">
      <c r="A95" s="10" t="n">
        <v>92</v>
      </c>
      <c r="B95" s="14"/>
      <c r="C95" s="15"/>
      <c r="D95" s="15"/>
      <c r="E95" s="9"/>
      <c r="F95" s="15"/>
      <c r="G95" s="15"/>
      <c r="H95" s="15"/>
      <c r="I95" s="16"/>
      <c r="J95" s="17" t="str">
        <f aca="false">IF($F95="","",IF(AND($E95&lt;&gt;"",$E95&lt;3,$F95="マネジメント"),"早期離職×マネジメント:要注意",IF($H95="高","引き止め余地あり:対応検討","-")))</f>
        <v/>
      </c>
    </row>
    <row r="96" customFormat="false" ht="15" hidden="false" customHeight="false" outlineLevel="0" collapsed="false">
      <c r="A96" s="10" t="n">
        <v>93</v>
      </c>
      <c r="B96" s="14"/>
      <c r="C96" s="15"/>
      <c r="D96" s="15"/>
      <c r="E96" s="9"/>
      <c r="F96" s="15"/>
      <c r="G96" s="15"/>
      <c r="H96" s="15"/>
      <c r="I96" s="16"/>
      <c r="J96" s="17" t="str">
        <f aca="false">IF($F96="","",IF(AND($E96&lt;&gt;"",$E96&lt;3,$F96="マネジメント"),"早期離職×マネジメント:要注意",IF($H96="高","引き止め余地あり:対応検討","-")))</f>
        <v/>
      </c>
    </row>
    <row r="97" customFormat="false" ht="15" hidden="false" customHeight="false" outlineLevel="0" collapsed="false">
      <c r="A97" s="10" t="n">
        <v>94</v>
      </c>
      <c r="B97" s="14"/>
      <c r="C97" s="15"/>
      <c r="D97" s="15"/>
      <c r="E97" s="9"/>
      <c r="F97" s="15"/>
      <c r="G97" s="15"/>
      <c r="H97" s="15"/>
      <c r="I97" s="16"/>
      <c r="J97" s="17" t="str">
        <f aca="false">IF($F97="","",IF(AND($E97&lt;&gt;"",$E97&lt;3,$F97="マネジメント"),"早期離職×マネジメント:要注意",IF($H97="高","引き止め余地あり:対応検討","-")))</f>
        <v/>
      </c>
    </row>
    <row r="98" customFormat="false" ht="15" hidden="false" customHeight="false" outlineLevel="0" collapsed="false">
      <c r="A98" s="10" t="n">
        <v>95</v>
      </c>
      <c r="B98" s="14"/>
      <c r="C98" s="15"/>
      <c r="D98" s="15"/>
      <c r="E98" s="9"/>
      <c r="F98" s="15"/>
      <c r="G98" s="15"/>
      <c r="H98" s="15"/>
      <c r="I98" s="16"/>
      <c r="J98" s="17" t="str">
        <f aca="false">IF($F98="","",IF(AND($E98&lt;&gt;"",$E98&lt;3,$F98="マネジメント"),"早期離職×マネジメント:要注意",IF($H98="高","引き止め余地あり:対応検討","-")))</f>
        <v/>
      </c>
    </row>
    <row r="99" customFormat="false" ht="15" hidden="false" customHeight="false" outlineLevel="0" collapsed="false">
      <c r="A99" s="10" t="n">
        <v>96</v>
      </c>
      <c r="B99" s="14"/>
      <c r="C99" s="15"/>
      <c r="D99" s="15"/>
      <c r="E99" s="9"/>
      <c r="F99" s="15"/>
      <c r="G99" s="15"/>
      <c r="H99" s="15"/>
      <c r="I99" s="16"/>
      <c r="J99" s="17" t="str">
        <f aca="false">IF($F99="","",IF(AND($E99&lt;&gt;"",$E99&lt;3,$F99="マネジメント"),"早期離職×マネジメント:要注意",IF($H99="高","引き止め余地あり:対応検討","-")))</f>
        <v/>
      </c>
    </row>
    <row r="100" customFormat="false" ht="15" hidden="false" customHeight="false" outlineLevel="0" collapsed="false">
      <c r="A100" s="10" t="n">
        <v>97</v>
      </c>
      <c r="B100" s="14"/>
      <c r="C100" s="15"/>
      <c r="D100" s="15"/>
      <c r="E100" s="9"/>
      <c r="F100" s="15"/>
      <c r="G100" s="15"/>
      <c r="H100" s="15"/>
      <c r="I100" s="16"/>
      <c r="J100" s="17" t="str">
        <f aca="false">IF($F100="","",IF(AND($E100&lt;&gt;"",$E100&lt;3,$F100="マネジメント"),"早期離職×マネジメント:要注意",IF($H100="高","引き止め余地あり:対応検討","-")))</f>
        <v/>
      </c>
    </row>
    <row r="101" customFormat="false" ht="15" hidden="false" customHeight="false" outlineLevel="0" collapsed="false">
      <c r="A101" s="10" t="n">
        <v>98</v>
      </c>
      <c r="B101" s="14"/>
      <c r="C101" s="15"/>
      <c r="D101" s="15"/>
      <c r="E101" s="9"/>
      <c r="F101" s="15"/>
      <c r="G101" s="15"/>
      <c r="H101" s="15"/>
      <c r="I101" s="16"/>
      <c r="J101" s="17" t="str">
        <f aca="false">IF($F101="","",IF(AND($E101&lt;&gt;"",$E101&lt;3,$F101="マネジメント"),"早期離職×マネジメント:要注意",IF($H101="高","引き止め余地あり:対応検討","-")))</f>
        <v/>
      </c>
    </row>
    <row r="102" customFormat="false" ht="15" hidden="false" customHeight="false" outlineLevel="0" collapsed="false">
      <c r="A102" s="10" t="n">
        <v>99</v>
      </c>
      <c r="B102" s="14"/>
      <c r="C102" s="15"/>
      <c r="D102" s="15"/>
      <c r="E102" s="9"/>
      <c r="F102" s="15"/>
      <c r="G102" s="15"/>
      <c r="H102" s="15"/>
      <c r="I102" s="16"/>
      <c r="J102" s="17" t="str">
        <f aca="false">IF($F102="","",IF(AND($E102&lt;&gt;"",$E102&lt;3,$F102="マネジメント"),"早期離職×マネジメント:要注意",IF($H102="高","引き止め余地あり:対応検討","-")))</f>
        <v/>
      </c>
    </row>
    <row r="103" customFormat="false" ht="15" hidden="false" customHeight="false" outlineLevel="0" collapsed="false">
      <c r="A103" s="10" t="n">
        <v>100</v>
      </c>
      <c r="B103" s="14"/>
      <c r="C103" s="15"/>
      <c r="D103" s="15"/>
      <c r="E103" s="9"/>
      <c r="F103" s="15"/>
      <c r="G103" s="15"/>
      <c r="H103" s="15"/>
      <c r="I103" s="16"/>
      <c r="J103" s="17" t="str">
        <f aca="false">IF($F103="","",IF(AND($E103&lt;&gt;"",$E103&lt;3,$F103="マネジメント"),"早期離職×マネジメント:要注意",IF($H103="高","引き止め余地あり:対応検討","-")))</f>
        <v/>
      </c>
    </row>
    <row r="104" customFormat="false" ht="15" hidden="false" customHeight="false" outlineLevel="0" collapsed="false">
      <c r="A104" s="10" t="n">
        <v>101</v>
      </c>
      <c r="B104" s="14"/>
      <c r="C104" s="15"/>
      <c r="D104" s="15"/>
      <c r="E104" s="9"/>
      <c r="F104" s="15"/>
      <c r="G104" s="15"/>
      <c r="H104" s="15"/>
      <c r="I104" s="16"/>
      <c r="J104" s="17" t="str">
        <f aca="false">IF($F104="","",IF(AND($E104&lt;&gt;"",$E104&lt;3,$F104="マネジメント"),"早期離職×マネジメント:要注意",IF($H104="高","引き止め余地あり:対応検討","-")))</f>
        <v/>
      </c>
    </row>
    <row r="105" customFormat="false" ht="15" hidden="false" customHeight="false" outlineLevel="0" collapsed="false">
      <c r="A105" s="10" t="n">
        <v>102</v>
      </c>
      <c r="B105" s="14"/>
      <c r="C105" s="15"/>
      <c r="D105" s="15"/>
      <c r="E105" s="9"/>
      <c r="F105" s="15"/>
      <c r="G105" s="15"/>
      <c r="H105" s="15"/>
      <c r="I105" s="16"/>
      <c r="J105" s="17" t="str">
        <f aca="false">IF($F105="","",IF(AND($E105&lt;&gt;"",$E105&lt;3,$F105="マネジメント"),"早期離職×マネジメント:要注意",IF($H105="高","引き止め余地あり:対応検討","-")))</f>
        <v/>
      </c>
    </row>
    <row r="106" customFormat="false" ht="15" hidden="false" customHeight="false" outlineLevel="0" collapsed="false">
      <c r="A106" s="10" t="n">
        <v>103</v>
      </c>
      <c r="B106" s="14"/>
      <c r="C106" s="15"/>
      <c r="D106" s="15"/>
      <c r="E106" s="9"/>
      <c r="F106" s="15"/>
      <c r="G106" s="15"/>
      <c r="H106" s="15"/>
      <c r="I106" s="16"/>
      <c r="J106" s="17" t="str">
        <f aca="false">IF($F106="","",IF(AND($E106&lt;&gt;"",$E106&lt;3,$F106="マネジメント"),"早期離職×マネジメント:要注意",IF($H106="高","引き止め余地あり:対応検討","-")))</f>
        <v/>
      </c>
    </row>
    <row r="107" customFormat="false" ht="15" hidden="false" customHeight="false" outlineLevel="0" collapsed="false">
      <c r="A107" s="10" t="n">
        <v>104</v>
      </c>
      <c r="B107" s="14"/>
      <c r="C107" s="15"/>
      <c r="D107" s="15"/>
      <c r="E107" s="9"/>
      <c r="F107" s="15"/>
      <c r="G107" s="15"/>
      <c r="H107" s="15"/>
      <c r="I107" s="16"/>
      <c r="J107" s="17" t="str">
        <f aca="false">IF($F107="","",IF(AND($E107&lt;&gt;"",$E107&lt;3,$F107="マネジメント"),"早期離職×マネジメント:要注意",IF($H107="高","引き止め余地あり:対応検討","-")))</f>
        <v/>
      </c>
    </row>
    <row r="108" customFormat="false" ht="15" hidden="false" customHeight="false" outlineLevel="0" collapsed="false">
      <c r="A108" s="10" t="n">
        <v>105</v>
      </c>
      <c r="B108" s="14"/>
      <c r="C108" s="15"/>
      <c r="D108" s="15"/>
      <c r="E108" s="9"/>
      <c r="F108" s="15"/>
      <c r="G108" s="15"/>
      <c r="H108" s="15"/>
      <c r="I108" s="16"/>
      <c r="J108" s="17" t="str">
        <f aca="false">IF($F108="","",IF(AND($E108&lt;&gt;"",$E108&lt;3,$F108="マネジメント"),"早期離職×マネジメント:要注意",IF($H108="高","引き止め余地あり:対応検討","-")))</f>
        <v/>
      </c>
    </row>
    <row r="109" customFormat="false" ht="15" hidden="false" customHeight="false" outlineLevel="0" collapsed="false">
      <c r="A109" s="10" t="n">
        <v>106</v>
      </c>
      <c r="B109" s="14"/>
      <c r="C109" s="15"/>
      <c r="D109" s="15"/>
      <c r="E109" s="9"/>
      <c r="F109" s="15"/>
      <c r="G109" s="15"/>
      <c r="H109" s="15"/>
      <c r="I109" s="16"/>
      <c r="J109" s="17" t="str">
        <f aca="false">IF($F109="","",IF(AND($E109&lt;&gt;"",$E109&lt;3,$F109="マネジメント"),"早期離職×マネジメント:要注意",IF($H109="高","引き止め余地あり:対応検討","-")))</f>
        <v/>
      </c>
    </row>
    <row r="110" customFormat="false" ht="15" hidden="false" customHeight="false" outlineLevel="0" collapsed="false">
      <c r="A110" s="10" t="n">
        <v>107</v>
      </c>
      <c r="B110" s="14"/>
      <c r="C110" s="15"/>
      <c r="D110" s="15"/>
      <c r="E110" s="9"/>
      <c r="F110" s="15"/>
      <c r="G110" s="15"/>
      <c r="H110" s="15"/>
      <c r="I110" s="16"/>
      <c r="J110" s="17" t="str">
        <f aca="false">IF($F110="","",IF(AND($E110&lt;&gt;"",$E110&lt;3,$F110="マネジメント"),"早期離職×マネジメント:要注意",IF($H110="高","引き止め余地あり:対応検討","-")))</f>
        <v/>
      </c>
    </row>
    <row r="111" customFormat="false" ht="15" hidden="false" customHeight="false" outlineLevel="0" collapsed="false">
      <c r="A111" s="10" t="n">
        <v>108</v>
      </c>
      <c r="B111" s="14"/>
      <c r="C111" s="15"/>
      <c r="D111" s="15"/>
      <c r="E111" s="9"/>
      <c r="F111" s="15"/>
      <c r="G111" s="15"/>
      <c r="H111" s="15"/>
      <c r="I111" s="16"/>
      <c r="J111" s="17" t="str">
        <f aca="false">IF($F111="","",IF(AND($E111&lt;&gt;"",$E111&lt;3,$F111="マネジメント"),"早期離職×マネジメント:要注意",IF($H111="高","引き止め余地あり:対応検討","-")))</f>
        <v/>
      </c>
    </row>
    <row r="112" customFormat="false" ht="15" hidden="false" customHeight="false" outlineLevel="0" collapsed="false">
      <c r="A112" s="10" t="n">
        <v>109</v>
      </c>
      <c r="B112" s="14"/>
      <c r="C112" s="15"/>
      <c r="D112" s="15"/>
      <c r="E112" s="9"/>
      <c r="F112" s="15"/>
      <c r="G112" s="15"/>
      <c r="H112" s="15"/>
      <c r="I112" s="16"/>
      <c r="J112" s="17" t="str">
        <f aca="false">IF($F112="","",IF(AND($E112&lt;&gt;"",$E112&lt;3,$F112="マネジメント"),"早期離職×マネジメント:要注意",IF($H112="高","引き止め余地あり:対応検討","-")))</f>
        <v/>
      </c>
    </row>
    <row r="113" customFormat="false" ht="15" hidden="false" customHeight="false" outlineLevel="0" collapsed="false">
      <c r="A113" s="10" t="n">
        <v>110</v>
      </c>
      <c r="B113" s="14"/>
      <c r="C113" s="15"/>
      <c r="D113" s="15"/>
      <c r="E113" s="9"/>
      <c r="F113" s="15"/>
      <c r="G113" s="15"/>
      <c r="H113" s="15"/>
      <c r="I113" s="16"/>
      <c r="J113" s="17" t="str">
        <f aca="false">IF($F113="","",IF(AND($E113&lt;&gt;"",$E113&lt;3,$F113="マネジメント"),"早期離職×マネジメント:要注意",IF($H113="高","引き止め余地あり:対応検討","-")))</f>
        <v/>
      </c>
    </row>
    <row r="114" customFormat="false" ht="15" hidden="false" customHeight="false" outlineLevel="0" collapsed="false">
      <c r="A114" s="10" t="n">
        <v>111</v>
      </c>
      <c r="B114" s="14"/>
      <c r="C114" s="15"/>
      <c r="D114" s="15"/>
      <c r="E114" s="9"/>
      <c r="F114" s="15"/>
      <c r="G114" s="15"/>
      <c r="H114" s="15"/>
      <c r="I114" s="16"/>
      <c r="J114" s="17" t="str">
        <f aca="false">IF($F114="","",IF(AND($E114&lt;&gt;"",$E114&lt;3,$F114="マネジメント"),"早期離職×マネジメント:要注意",IF($H114="高","引き止め余地あり:対応検討","-")))</f>
        <v/>
      </c>
    </row>
    <row r="115" customFormat="false" ht="15" hidden="false" customHeight="false" outlineLevel="0" collapsed="false">
      <c r="A115" s="10" t="n">
        <v>112</v>
      </c>
      <c r="B115" s="14"/>
      <c r="C115" s="15"/>
      <c r="D115" s="15"/>
      <c r="E115" s="9"/>
      <c r="F115" s="15"/>
      <c r="G115" s="15"/>
      <c r="H115" s="15"/>
      <c r="I115" s="16"/>
      <c r="J115" s="17" t="str">
        <f aca="false">IF($F115="","",IF(AND($E115&lt;&gt;"",$E115&lt;3,$F115="マネジメント"),"早期離職×マネジメント:要注意",IF($H115="高","引き止め余地あり:対応検討","-")))</f>
        <v/>
      </c>
    </row>
    <row r="116" customFormat="false" ht="15" hidden="false" customHeight="false" outlineLevel="0" collapsed="false">
      <c r="A116" s="10" t="n">
        <v>113</v>
      </c>
      <c r="B116" s="14"/>
      <c r="C116" s="15"/>
      <c r="D116" s="15"/>
      <c r="E116" s="9"/>
      <c r="F116" s="15"/>
      <c r="G116" s="15"/>
      <c r="H116" s="15"/>
      <c r="I116" s="16"/>
      <c r="J116" s="17" t="str">
        <f aca="false">IF($F116="","",IF(AND($E116&lt;&gt;"",$E116&lt;3,$F116="マネジメント"),"早期離職×マネジメント:要注意",IF($H116="高","引き止め余地あり:対応検討","-")))</f>
        <v/>
      </c>
    </row>
    <row r="117" customFormat="false" ht="15" hidden="false" customHeight="false" outlineLevel="0" collapsed="false">
      <c r="A117" s="10" t="n">
        <v>114</v>
      </c>
      <c r="B117" s="14"/>
      <c r="C117" s="15"/>
      <c r="D117" s="15"/>
      <c r="E117" s="9"/>
      <c r="F117" s="15"/>
      <c r="G117" s="15"/>
      <c r="H117" s="15"/>
      <c r="I117" s="16"/>
      <c r="J117" s="17" t="str">
        <f aca="false">IF($F117="","",IF(AND($E117&lt;&gt;"",$E117&lt;3,$F117="マネジメント"),"早期離職×マネジメント:要注意",IF($H117="高","引き止め余地あり:対応検討","-")))</f>
        <v/>
      </c>
    </row>
    <row r="118" customFormat="false" ht="15" hidden="false" customHeight="false" outlineLevel="0" collapsed="false">
      <c r="A118" s="10" t="n">
        <v>115</v>
      </c>
      <c r="B118" s="14"/>
      <c r="C118" s="15"/>
      <c r="D118" s="15"/>
      <c r="E118" s="9"/>
      <c r="F118" s="15"/>
      <c r="G118" s="15"/>
      <c r="H118" s="15"/>
      <c r="I118" s="16"/>
      <c r="J118" s="17" t="str">
        <f aca="false">IF($F118="","",IF(AND($E118&lt;&gt;"",$E118&lt;3,$F118="マネジメント"),"早期離職×マネジメント:要注意",IF($H118="高","引き止め余地あり:対応検討","-")))</f>
        <v/>
      </c>
    </row>
    <row r="119" customFormat="false" ht="15" hidden="false" customHeight="false" outlineLevel="0" collapsed="false">
      <c r="A119" s="10" t="n">
        <v>116</v>
      </c>
      <c r="B119" s="14"/>
      <c r="C119" s="15"/>
      <c r="D119" s="15"/>
      <c r="E119" s="9"/>
      <c r="F119" s="15"/>
      <c r="G119" s="15"/>
      <c r="H119" s="15"/>
      <c r="I119" s="16"/>
      <c r="J119" s="17" t="str">
        <f aca="false">IF($F119="","",IF(AND($E119&lt;&gt;"",$E119&lt;3,$F119="マネジメント"),"早期離職×マネジメント:要注意",IF($H119="高","引き止め余地あり:対応検討","-")))</f>
        <v/>
      </c>
    </row>
    <row r="120" customFormat="false" ht="15" hidden="false" customHeight="false" outlineLevel="0" collapsed="false">
      <c r="A120" s="10" t="n">
        <v>117</v>
      </c>
      <c r="B120" s="14"/>
      <c r="C120" s="15"/>
      <c r="D120" s="15"/>
      <c r="E120" s="9"/>
      <c r="F120" s="15"/>
      <c r="G120" s="15"/>
      <c r="H120" s="15"/>
      <c r="I120" s="16"/>
      <c r="J120" s="17" t="str">
        <f aca="false">IF($F120="","",IF(AND($E120&lt;&gt;"",$E120&lt;3,$F120="マネジメント"),"早期離職×マネジメント:要注意",IF($H120="高","引き止め余地あり:対応検討","-")))</f>
        <v/>
      </c>
    </row>
    <row r="121" customFormat="false" ht="15" hidden="false" customHeight="false" outlineLevel="0" collapsed="false">
      <c r="A121" s="10" t="n">
        <v>118</v>
      </c>
      <c r="B121" s="14"/>
      <c r="C121" s="15"/>
      <c r="D121" s="15"/>
      <c r="E121" s="9"/>
      <c r="F121" s="15"/>
      <c r="G121" s="15"/>
      <c r="H121" s="15"/>
      <c r="I121" s="16"/>
      <c r="J121" s="17" t="str">
        <f aca="false">IF($F121="","",IF(AND($E121&lt;&gt;"",$E121&lt;3,$F121="マネジメント"),"早期離職×マネジメント:要注意",IF($H121="高","引き止め余地あり:対応検討","-")))</f>
        <v/>
      </c>
    </row>
    <row r="122" customFormat="false" ht="15" hidden="false" customHeight="false" outlineLevel="0" collapsed="false">
      <c r="A122" s="10" t="n">
        <v>119</v>
      </c>
      <c r="B122" s="14"/>
      <c r="C122" s="15"/>
      <c r="D122" s="15"/>
      <c r="E122" s="9"/>
      <c r="F122" s="15"/>
      <c r="G122" s="15"/>
      <c r="H122" s="15"/>
      <c r="I122" s="16"/>
      <c r="J122" s="17" t="str">
        <f aca="false">IF($F122="","",IF(AND($E122&lt;&gt;"",$E122&lt;3,$F122="マネジメント"),"早期離職×マネジメント:要注意",IF($H122="高","引き止め余地あり:対応検討","-")))</f>
        <v/>
      </c>
    </row>
    <row r="123" customFormat="false" ht="15" hidden="false" customHeight="false" outlineLevel="0" collapsed="false">
      <c r="A123" s="10" t="n">
        <v>120</v>
      </c>
      <c r="B123" s="14"/>
      <c r="C123" s="15"/>
      <c r="D123" s="15"/>
      <c r="E123" s="9"/>
      <c r="F123" s="15"/>
      <c r="G123" s="15"/>
      <c r="H123" s="15"/>
      <c r="I123" s="16"/>
      <c r="J123" s="17" t="str">
        <f aca="false">IF($F123="","",IF(AND($E123&lt;&gt;"",$E123&lt;3,$F123="マネジメント"),"早期離職×マネジメント:要注意",IF($H123="高","引き止め余地あり:対応検討","-")))</f>
        <v/>
      </c>
    </row>
    <row r="124" customFormat="false" ht="15" hidden="false" customHeight="false" outlineLevel="0" collapsed="false">
      <c r="A124" s="10" t="n">
        <v>121</v>
      </c>
      <c r="B124" s="14"/>
      <c r="C124" s="15"/>
      <c r="D124" s="15"/>
      <c r="E124" s="9"/>
      <c r="F124" s="15"/>
      <c r="G124" s="15"/>
      <c r="H124" s="15"/>
      <c r="I124" s="16"/>
      <c r="J124" s="17" t="str">
        <f aca="false">IF($F124="","",IF(AND($E124&lt;&gt;"",$E124&lt;3,$F124="マネジメント"),"早期離職×マネジメント:要注意",IF($H124="高","引き止め余地あり:対応検討","-")))</f>
        <v/>
      </c>
    </row>
    <row r="125" customFormat="false" ht="15" hidden="false" customHeight="false" outlineLevel="0" collapsed="false">
      <c r="A125" s="10" t="n">
        <v>122</v>
      </c>
      <c r="B125" s="14"/>
      <c r="C125" s="15"/>
      <c r="D125" s="15"/>
      <c r="E125" s="9"/>
      <c r="F125" s="15"/>
      <c r="G125" s="15"/>
      <c r="H125" s="15"/>
      <c r="I125" s="16"/>
      <c r="J125" s="17" t="str">
        <f aca="false">IF($F125="","",IF(AND($E125&lt;&gt;"",$E125&lt;3,$F125="マネジメント"),"早期離職×マネジメント:要注意",IF($H125="高","引き止め余地あり:対応検討","-")))</f>
        <v/>
      </c>
    </row>
    <row r="126" customFormat="false" ht="15" hidden="false" customHeight="false" outlineLevel="0" collapsed="false">
      <c r="A126" s="10" t="n">
        <v>123</v>
      </c>
      <c r="B126" s="14"/>
      <c r="C126" s="15"/>
      <c r="D126" s="15"/>
      <c r="E126" s="9"/>
      <c r="F126" s="15"/>
      <c r="G126" s="15"/>
      <c r="H126" s="15"/>
      <c r="I126" s="16"/>
      <c r="J126" s="17" t="str">
        <f aca="false">IF($F126="","",IF(AND($E126&lt;&gt;"",$E126&lt;3,$F126="マネジメント"),"早期離職×マネジメント:要注意",IF($H126="高","引き止め余地あり:対応検討","-")))</f>
        <v/>
      </c>
    </row>
    <row r="127" customFormat="false" ht="15" hidden="false" customHeight="false" outlineLevel="0" collapsed="false">
      <c r="A127" s="10" t="n">
        <v>124</v>
      </c>
      <c r="B127" s="14"/>
      <c r="C127" s="15"/>
      <c r="D127" s="15"/>
      <c r="E127" s="9"/>
      <c r="F127" s="15"/>
      <c r="G127" s="15"/>
      <c r="H127" s="15"/>
      <c r="I127" s="16"/>
      <c r="J127" s="17" t="str">
        <f aca="false">IF($F127="","",IF(AND($E127&lt;&gt;"",$E127&lt;3,$F127="マネジメント"),"早期離職×マネジメント:要注意",IF($H127="高","引き止め余地あり:対応検討","-")))</f>
        <v/>
      </c>
    </row>
    <row r="128" customFormat="false" ht="15" hidden="false" customHeight="false" outlineLevel="0" collapsed="false">
      <c r="A128" s="10" t="n">
        <v>125</v>
      </c>
      <c r="B128" s="14"/>
      <c r="C128" s="15"/>
      <c r="D128" s="15"/>
      <c r="E128" s="9"/>
      <c r="F128" s="15"/>
      <c r="G128" s="15"/>
      <c r="H128" s="15"/>
      <c r="I128" s="16"/>
      <c r="J128" s="17" t="str">
        <f aca="false">IF($F128="","",IF(AND($E128&lt;&gt;"",$E128&lt;3,$F128="マネジメント"),"早期離職×マネジメント:要注意",IF($H128="高","引き止め余地あり:対応検討","-")))</f>
        <v/>
      </c>
    </row>
    <row r="129" customFormat="false" ht="15" hidden="false" customHeight="false" outlineLevel="0" collapsed="false">
      <c r="A129" s="10" t="n">
        <v>126</v>
      </c>
      <c r="B129" s="14"/>
      <c r="C129" s="15"/>
      <c r="D129" s="15"/>
      <c r="E129" s="9"/>
      <c r="F129" s="15"/>
      <c r="G129" s="15"/>
      <c r="H129" s="15"/>
      <c r="I129" s="16"/>
      <c r="J129" s="17" t="str">
        <f aca="false">IF($F129="","",IF(AND($E129&lt;&gt;"",$E129&lt;3,$F129="マネジメント"),"早期離職×マネジメント:要注意",IF($H129="高","引き止め余地あり:対応検討","-")))</f>
        <v/>
      </c>
    </row>
    <row r="130" customFormat="false" ht="15" hidden="false" customHeight="false" outlineLevel="0" collapsed="false">
      <c r="A130" s="10" t="n">
        <v>127</v>
      </c>
      <c r="B130" s="14"/>
      <c r="C130" s="15"/>
      <c r="D130" s="15"/>
      <c r="E130" s="9"/>
      <c r="F130" s="15"/>
      <c r="G130" s="15"/>
      <c r="H130" s="15"/>
      <c r="I130" s="16"/>
      <c r="J130" s="17" t="str">
        <f aca="false">IF($F130="","",IF(AND($E130&lt;&gt;"",$E130&lt;3,$F130="マネジメント"),"早期離職×マネジメント:要注意",IF($H130="高","引き止め余地あり:対応検討","-")))</f>
        <v/>
      </c>
    </row>
    <row r="131" customFormat="false" ht="15" hidden="false" customHeight="false" outlineLevel="0" collapsed="false">
      <c r="A131" s="10" t="n">
        <v>128</v>
      </c>
      <c r="B131" s="14"/>
      <c r="C131" s="15"/>
      <c r="D131" s="15"/>
      <c r="E131" s="9"/>
      <c r="F131" s="15"/>
      <c r="G131" s="15"/>
      <c r="H131" s="15"/>
      <c r="I131" s="16"/>
      <c r="J131" s="17" t="str">
        <f aca="false">IF($F131="","",IF(AND($E131&lt;&gt;"",$E131&lt;3,$F131="マネジメント"),"早期離職×マネジメント:要注意",IF($H131="高","引き止め余地あり:対応検討","-")))</f>
        <v/>
      </c>
    </row>
    <row r="132" customFormat="false" ht="15" hidden="false" customHeight="false" outlineLevel="0" collapsed="false">
      <c r="A132" s="10" t="n">
        <v>129</v>
      </c>
      <c r="B132" s="14"/>
      <c r="C132" s="15"/>
      <c r="D132" s="15"/>
      <c r="E132" s="9"/>
      <c r="F132" s="15"/>
      <c r="G132" s="15"/>
      <c r="H132" s="15"/>
      <c r="I132" s="16"/>
      <c r="J132" s="17" t="str">
        <f aca="false">IF($F132="","",IF(AND($E132&lt;&gt;"",$E132&lt;3,$F132="マネジメント"),"早期離職×マネジメント:要注意",IF($H132="高","引き止め余地あり:対応検討","-")))</f>
        <v/>
      </c>
    </row>
    <row r="133" customFormat="false" ht="15" hidden="false" customHeight="false" outlineLevel="0" collapsed="false">
      <c r="A133" s="10" t="n">
        <v>130</v>
      </c>
      <c r="B133" s="14"/>
      <c r="C133" s="15"/>
      <c r="D133" s="15"/>
      <c r="E133" s="9"/>
      <c r="F133" s="15"/>
      <c r="G133" s="15"/>
      <c r="H133" s="15"/>
      <c r="I133" s="16"/>
      <c r="J133" s="17" t="str">
        <f aca="false">IF($F133="","",IF(AND($E133&lt;&gt;"",$E133&lt;3,$F133="マネジメント"),"早期離職×マネジメント:要注意",IF($H133="高","引き止め余地あり:対応検討","-")))</f>
        <v/>
      </c>
    </row>
    <row r="134" customFormat="false" ht="15" hidden="false" customHeight="false" outlineLevel="0" collapsed="false">
      <c r="A134" s="10" t="n">
        <v>131</v>
      </c>
      <c r="B134" s="14"/>
      <c r="C134" s="15"/>
      <c r="D134" s="15"/>
      <c r="E134" s="9"/>
      <c r="F134" s="15"/>
      <c r="G134" s="15"/>
      <c r="H134" s="15"/>
      <c r="I134" s="16"/>
      <c r="J134" s="17" t="str">
        <f aca="false">IF($F134="","",IF(AND($E134&lt;&gt;"",$E134&lt;3,$F134="マネジメント"),"早期離職×マネジメント:要注意",IF($H134="高","引き止め余地あり:対応検討","-")))</f>
        <v/>
      </c>
    </row>
    <row r="135" customFormat="false" ht="15" hidden="false" customHeight="false" outlineLevel="0" collapsed="false">
      <c r="A135" s="10" t="n">
        <v>132</v>
      </c>
      <c r="B135" s="14"/>
      <c r="C135" s="15"/>
      <c r="D135" s="15"/>
      <c r="E135" s="9"/>
      <c r="F135" s="15"/>
      <c r="G135" s="15"/>
      <c r="H135" s="15"/>
      <c r="I135" s="16"/>
      <c r="J135" s="17" t="str">
        <f aca="false">IF($F135="","",IF(AND($E135&lt;&gt;"",$E135&lt;3,$F135="マネジメント"),"早期離職×マネジメント:要注意",IF($H135="高","引き止め余地あり:対応検討","-")))</f>
        <v/>
      </c>
    </row>
    <row r="136" customFormat="false" ht="15" hidden="false" customHeight="false" outlineLevel="0" collapsed="false">
      <c r="A136" s="10" t="n">
        <v>133</v>
      </c>
      <c r="B136" s="14"/>
      <c r="C136" s="15"/>
      <c r="D136" s="15"/>
      <c r="E136" s="9"/>
      <c r="F136" s="15"/>
      <c r="G136" s="15"/>
      <c r="H136" s="15"/>
      <c r="I136" s="16"/>
      <c r="J136" s="17" t="str">
        <f aca="false">IF($F136="","",IF(AND($E136&lt;&gt;"",$E136&lt;3,$F136="マネジメント"),"早期離職×マネジメント:要注意",IF($H136="高","引き止め余地あり:対応検討","-")))</f>
        <v/>
      </c>
    </row>
    <row r="137" customFormat="false" ht="15" hidden="false" customHeight="false" outlineLevel="0" collapsed="false">
      <c r="A137" s="10" t="n">
        <v>134</v>
      </c>
      <c r="B137" s="14"/>
      <c r="C137" s="15"/>
      <c r="D137" s="15"/>
      <c r="E137" s="9"/>
      <c r="F137" s="15"/>
      <c r="G137" s="15"/>
      <c r="H137" s="15"/>
      <c r="I137" s="16"/>
      <c r="J137" s="17" t="str">
        <f aca="false">IF($F137="","",IF(AND($E137&lt;&gt;"",$E137&lt;3,$F137="マネジメント"),"早期離職×マネジメント:要注意",IF($H137="高","引き止め余地あり:対応検討","-")))</f>
        <v/>
      </c>
    </row>
    <row r="138" customFormat="false" ht="15" hidden="false" customHeight="false" outlineLevel="0" collapsed="false">
      <c r="A138" s="10" t="n">
        <v>135</v>
      </c>
      <c r="B138" s="14"/>
      <c r="C138" s="15"/>
      <c r="D138" s="15"/>
      <c r="E138" s="9"/>
      <c r="F138" s="15"/>
      <c r="G138" s="15"/>
      <c r="H138" s="15"/>
      <c r="I138" s="16"/>
      <c r="J138" s="17" t="str">
        <f aca="false">IF($F138="","",IF(AND($E138&lt;&gt;"",$E138&lt;3,$F138="マネジメント"),"早期離職×マネジメント:要注意",IF($H138="高","引き止め余地あり:対応検討","-")))</f>
        <v/>
      </c>
    </row>
    <row r="139" customFormat="false" ht="15" hidden="false" customHeight="false" outlineLevel="0" collapsed="false">
      <c r="A139" s="10" t="n">
        <v>136</v>
      </c>
      <c r="B139" s="14"/>
      <c r="C139" s="15"/>
      <c r="D139" s="15"/>
      <c r="E139" s="9"/>
      <c r="F139" s="15"/>
      <c r="G139" s="15"/>
      <c r="H139" s="15"/>
      <c r="I139" s="16"/>
      <c r="J139" s="17" t="str">
        <f aca="false">IF($F139="","",IF(AND($E139&lt;&gt;"",$E139&lt;3,$F139="マネジメント"),"早期離職×マネジメント:要注意",IF($H139="高","引き止め余地あり:対応検討","-")))</f>
        <v/>
      </c>
    </row>
    <row r="140" customFormat="false" ht="15" hidden="false" customHeight="false" outlineLevel="0" collapsed="false">
      <c r="A140" s="10" t="n">
        <v>137</v>
      </c>
      <c r="B140" s="14"/>
      <c r="C140" s="15"/>
      <c r="D140" s="15"/>
      <c r="E140" s="9"/>
      <c r="F140" s="15"/>
      <c r="G140" s="15"/>
      <c r="H140" s="15"/>
      <c r="I140" s="16"/>
      <c r="J140" s="17" t="str">
        <f aca="false">IF($F140="","",IF(AND($E140&lt;&gt;"",$E140&lt;3,$F140="マネジメント"),"早期離職×マネジメント:要注意",IF($H140="高","引き止め余地あり:対応検討","-")))</f>
        <v/>
      </c>
    </row>
    <row r="141" customFormat="false" ht="15" hidden="false" customHeight="false" outlineLevel="0" collapsed="false">
      <c r="A141" s="10" t="n">
        <v>138</v>
      </c>
      <c r="B141" s="14"/>
      <c r="C141" s="15"/>
      <c r="D141" s="15"/>
      <c r="E141" s="9"/>
      <c r="F141" s="15"/>
      <c r="G141" s="15"/>
      <c r="H141" s="15"/>
      <c r="I141" s="16"/>
      <c r="J141" s="17" t="str">
        <f aca="false">IF($F141="","",IF(AND($E141&lt;&gt;"",$E141&lt;3,$F141="マネジメント"),"早期離職×マネジメント:要注意",IF($H141="高","引き止め余地あり:対応検討","-")))</f>
        <v/>
      </c>
    </row>
    <row r="142" customFormat="false" ht="15" hidden="false" customHeight="false" outlineLevel="0" collapsed="false">
      <c r="A142" s="10" t="n">
        <v>139</v>
      </c>
      <c r="B142" s="14"/>
      <c r="C142" s="15"/>
      <c r="D142" s="15"/>
      <c r="E142" s="9"/>
      <c r="F142" s="15"/>
      <c r="G142" s="15"/>
      <c r="H142" s="15"/>
      <c r="I142" s="16"/>
      <c r="J142" s="17" t="str">
        <f aca="false">IF($F142="","",IF(AND($E142&lt;&gt;"",$E142&lt;3,$F142="マネジメント"),"早期離職×マネジメント:要注意",IF($H142="高","引き止め余地あり:対応検討","-")))</f>
        <v/>
      </c>
    </row>
    <row r="143" customFormat="false" ht="15" hidden="false" customHeight="false" outlineLevel="0" collapsed="false">
      <c r="A143" s="10" t="n">
        <v>140</v>
      </c>
      <c r="B143" s="14"/>
      <c r="C143" s="15"/>
      <c r="D143" s="15"/>
      <c r="E143" s="9"/>
      <c r="F143" s="15"/>
      <c r="G143" s="15"/>
      <c r="H143" s="15"/>
      <c r="I143" s="16"/>
      <c r="J143" s="17" t="str">
        <f aca="false">IF($F143="","",IF(AND($E143&lt;&gt;"",$E143&lt;3,$F143="マネジメント"),"早期離職×マネジメント:要注意",IF($H143="高","引き止め余地あり:対応検討","-")))</f>
        <v/>
      </c>
    </row>
    <row r="144" customFormat="false" ht="15" hidden="false" customHeight="false" outlineLevel="0" collapsed="false">
      <c r="A144" s="10" t="n">
        <v>141</v>
      </c>
      <c r="B144" s="14"/>
      <c r="C144" s="15"/>
      <c r="D144" s="15"/>
      <c r="E144" s="9"/>
      <c r="F144" s="15"/>
      <c r="G144" s="15"/>
      <c r="H144" s="15"/>
      <c r="I144" s="16"/>
      <c r="J144" s="17" t="str">
        <f aca="false">IF($F144="","",IF(AND($E144&lt;&gt;"",$E144&lt;3,$F144="マネジメント"),"早期離職×マネジメント:要注意",IF($H144="高","引き止め余地あり:対応検討","-")))</f>
        <v/>
      </c>
    </row>
    <row r="145" customFormat="false" ht="15" hidden="false" customHeight="false" outlineLevel="0" collapsed="false">
      <c r="A145" s="10" t="n">
        <v>142</v>
      </c>
      <c r="B145" s="14"/>
      <c r="C145" s="15"/>
      <c r="D145" s="15"/>
      <c r="E145" s="9"/>
      <c r="F145" s="15"/>
      <c r="G145" s="15"/>
      <c r="H145" s="15"/>
      <c r="I145" s="16"/>
      <c r="J145" s="17" t="str">
        <f aca="false">IF($F145="","",IF(AND($E145&lt;&gt;"",$E145&lt;3,$F145="マネジメント"),"早期離職×マネジメント:要注意",IF($H145="高","引き止め余地あり:対応検討","-")))</f>
        <v/>
      </c>
    </row>
    <row r="146" customFormat="false" ht="15" hidden="false" customHeight="false" outlineLevel="0" collapsed="false">
      <c r="A146" s="10" t="n">
        <v>143</v>
      </c>
      <c r="B146" s="14"/>
      <c r="C146" s="15"/>
      <c r="D146" s="15"/>
      <c r="E146" s="9"/>
      <c r="F146" s="15"/>
      <c r="G146" s="15"/>
      <c r="H146" s="15"/>
      <c r="I146" s="16"/>
      <c r="J146" s="17" t="str">
        <f aca="false">IF($F146="","",IF(AND($E146&lt;&gt;"",$E146&lt;3,$F146="マネジメント"),"早期離職×マネジメント:要注意",IF($H146="高","引き止め余地あり:対応検討","-")))</f>
        <v/>
      </c>
    </row>
    <row r="147" customFormat="false" ht="15" hidden="false" customHeight="false" outlineLevel="0" collapsed="false">
      <c r="A147" s="10" t="n">
        <v>144</v>
      </c>
      <c r="B147" s="14"/>
      <c r="C147" s="15"/>
      <c r="D147" s="15"/>
      <c r="E147" s="9"/>
      <c r="F147" s="15"/>
      <c r="G147" s="15"/>
      <c r="H147" s="15"/>
      <c r="I147" s="16"/>
      <c r="J147" s="17" t="str">
        <f aca="false">IF($F147="","",IF(AND($E147&lt;&gt;"",$E147&lt;3,$F147="マネジメント"),"早期離職×マネジメント:要注意",IF($H147="高","引き止め余地あり:対応検討","-")))</f>
        <v/>
      </c>
    </row>
    <row r="148" customFormat="false" ht="15" hidden="false" customHeight="false" outlineLevel="0" collapsed="false">
      <c r="A148" s="10" t="n">
        <v>145</v>
      </c>
      <c r="B148" s="14"/>
      <c r="C148" s="15"/>
      <c r="D148" s="15"/>
      <c r="E148" s="9"/>
      <c r="F148" s="15"/>
      <c r="G148" s="15"/>
      <c r="H148" s="15"/>
      <c r="I148" s="16"/>
      <c r="J148" s="17" t="str">
        <f aca="false">IF($F148="","",IF(AND($E148&lt;&gt;"",$E148&lt;3,$F148="マネジメント"),"早期離職×マネジメント:要注意",IF($H148="高","引き止め余地あり:対応検討","-")))</f>
        <v/>
      </c>
    </row>
    <row r="149" customFormat="false" ht="15" hidden="false" customHeight="false" outlineLevel="0" collapsed="false">
      <c r="A149" s="10" t="n">
        <v>146</v>
      </c>
      <c r="B149" s="14"/>
      <c r="C149" s="15"/>
      <c r="D149" s="15"/>
      <c r="E149" s="9"/>
      <c r="F149" s="15"/>
      <c r="G149" s="15"/>
      <c r="H149" s="15"/>
      <c r="I149" s="16"/>
      <c r="J149" s="17" t="str">
        <f aca="false">IF($F149="","",IF(AND($E149&lt;&gt;"",$E149&lt;3,$F149="マネジメント"),"早期離職×マネジメント:要注意",IF($H149="高","引き止め余地あり:対応検討","-")))</f>
        <v/>
      </c>
    </row>
    <row r="150" customFormat="false" ht="15" hidden="false" customHeight="false" outlineLevel="0" collapsed="false">
      <c r="A150" s="10" t="n">
        <v>147</v>
      </c>
      <c r="B150" s="14"/>
      <c r="C150" s="15"/>
      <c r="D150" s="15"/>
      <c r="E150" s="9"/>
      <c r="F150" s="15"/>
      <c r="G150" s="15"/>
      <c r="H150" s="15"/>
      <c r="I150" s="16"/>
      <c r="J150" s="17" t="str">
        <f aca="false">IF($F150="","",IF(AND($E150&lt;&gt;"",$E150&lt;3,$F150="マネジメント"),"早期離職×マネジメント:要注意",IF($H150="高","引き止め余地あり:対応検討","-")))</f>
        <v/>
      </c>
    </row>
    <row r="151" customFormat="false" ht="15" hidden="false" customHeight="false" outlineLevel="0" collapsed="false">
      <c r="A151" s="10" t="n">
        <v>148</v>
      </c>
      <c r="B151" s="14"/>
      <c r="C151" s="15"/>
      <c r="D151" s="15"/>
      <c r="E151" s="9"/>
      <c r="F151" s="15"/>
      <c r="G151" s="15"/>
      <c r="H151" s="15"/>
      <c r="I151" s="16"/>
      <c r="J151" s="17" t="str">
        <f aca="false">IF($F151="","",IF(AND($E151&lt;&gt;"",$E151&lt;3,$F151="マネジメント"),"早期離職×マネジメント:要注意",IF($H151="高","引き止め余地あり:対応検討","-")))</f>
        <v/>
      </c>
    </row>
    <row r="152" customFormat="false" ht="15" hidden="false" customHeight="false" outlineLevel="0" collapsed="false">
      <c r="A152" s="10" t="n">
        <v>149</v>
      </c>
      <c r="B152" s="14"/>
      <c r="C152" s="15"/>
      <c r="D152" s="15"/>
      <c r="E152" s="9"/>
      <c r="F152" s="15"/>
      <c r="G152" s="15"/>
      <c r="H152" s="15"/>
      <c r="I152" s="16"/>
      <c r="J152" s="17" t="str">
        <f aca="false">IF($F152="","",IF(AND($E152&lt;&gt;"",$E152&lt;3,$F152="マネジメント"),"早期離職×マネジメント:要注意",IF($H152="高","引き止め余地あり:対応検討","-")))</f>
        <v/>
      </c>
    </row>
    <row r="153" customFormat="false" ht="15" hidden="false" customHeight="false" outlineLevel="0" collapsed="false">
      <c r="A153" s="10" t="n">
        <v>150</v>
      </c>
      <c r="B153" s="14"/>
      <c r="C153" s="15"/>
      <c r="D153" s="15"/>
      <c r="E153" s="9"/>
      <c r="F153" s="15"/>
      <c r="G153" s="15"/>
      <c r="H153" s="15"/>
      <c r="I153" s="16"/>
      <c r="J153" s="17" t="str">
        <f aca="false">IF($F153="","",IF(AND($E153&lt;&gt;"",$E153&lt;3,$F153="マネジメント"),"早期離職×マネジメント:要注意",IF($H153="高","引き止め余地あり:対応検討","-")))</f>
        <v/>
      </c>
    </row>
  </sheetData>
  <conditionalFormatting sqref="J4:J153">
    <cfRule type="expression" priority="2" aboveAverage="0" equalAverage="0" bottom="0" percent="0" rank="0" text="" dxfId="0">
      <formula>ISNUMBER(SEARCH("要注意",J4))</formula>
    </cfRule>
    <cfRule type="expression" priority="3" aboveAverage="0" equalAverage="0" bottom="0" percent="0" rank="0" text="" dxfId="1">
      <formula>ISNUMBER(SEARCH("引き止め",J4))</formula>
    </cfRule>
  </conditionalFormatting>
  <dataValidations count="4">
    <dataValidation allowBlank="true" errorStyle="stop" operator="between" showDropDown="false" showErrorMessage="false" showInputMessage="false" sqref="C4:C153" type="list">
      <formula1>部署マスタ!$A$3:$A$22</formula1>
      <formula2>0</formula2>
    </dataValidation>
    <dataValidation allowBlank="true" errorStyle="stop" operator="between" showDropDown="false" showErrorMessage="false" showInputMessage="false" sqref="D4:D153" type="list">
      <formula1>"一般,主任・係長,課長,部長以上"</formula1>
      <formula2>0</formula2>
    </dataValidation>
    <dataValidation allowBlank="true" errorStyle="stop" operator="between" showDropDown="false" showErrorMessage="false" showInputMessage="false" sqref="F4:G153" type="list">
      <formula1>"マネジメント,処遇・給与,働き方,キャリア,その他"</formula1>
      <formula2>0</formula2>
    </dataValidation>
    <dataValidation allowBlank="true" errorStyle="stop" operator="between" showDropDown="false" showErrorMessage="false" showInputMessage="false" sqref="H4:H153" type="list">
      <formula1>"高,中,低,なし"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6" min="2" style="0" width="13"/>
    <col collapsed="false" customWidth="true" hidden="false" outlineLevel="0" max="7" min="7" style="0" width="10"/>
    <col collapsed="false" customWidth="true" hidden="false" outlineLevel="0" max="8" min="8" style="0" width="14"/>
    <col collapsed="false" customWidth="true" hidden="false" outlineLevel="0" max="9" min="9" style="0" width="12"/>
    <col collapsed="false" customWidth="true" hidden="false" outlineLevel="0" max="10" min="10" style="0" width="26"/>
  </cols>
  <sheetData>
    <row r="1" customFormat="false" ht="21.6" hidden="false" customHeight="false" outlineLevel="0" collapsed="false">
      <c r="A1" s="18" t="s">
        <v>59</v>
      </c>
    </row>
    <row r="3" customFormat="false" ht="17.15" hidden="false" customHeight="false" outlineLevel="0" collapsed="false">
      <c r="A3" s="3" t="s">
        <v>60</v>
      </c>
    </row>
    <row r="4" customFormat="false" ht="15" hidden="false" customHeight="false" outlineLevel="0" collapsed="false">
      <c r="A4" s="7" t="s">
        <v>61</v>
      </c>
      <c r="B4" s="7" t="s">
        <v>62</v>
      </c>
      <c r="C4" s="7" t="s">
        <v>63</v>
      </c>
    </row>
    <row r="5" customFormat="false" ht="15" hidden="false" customHeight="false" outlineLevel="0" collapsed="false">
      <c r="A5" s="19" t="s">
        <v>48</v>
      </c>
      <c r="B5" s="19" t="n">
        <f aca="false">COUNTIF(面談記録!$F$4:$F$153,A5)</f>
        <v>2</v>
      </c>
      <c r="C5" s="20" t="n">
        <f aca="false">IFERROR(B5/$B$10,0)</f>
        <v>0.666666666666667</v>
      </c>
    </row>
    <row r="6" customFormat="false" ht="15" hidden="false" customHeight="false" outlineLevel="0" collapsed="false">
      <c r="A6" s="19" t="s">
        <v>53</v>
      </c>
      <c r="B6" s="19" t="n">
        <f aca="false">COUNTIF(面談記録!$F$4:$F$153,A6)</f>
        <v>1</v>
      </c>
      <c r="C6" s="20" t="n">
        <f aca="false">IFERROR(B6/$B$10,0)</f>
        <v>0.333333333333333</v>
      </c>
    </row>
    <row r="7" customFormat="false" ht="15" hidden="false" customHeight="false" outlineLevel="0" collapsed="false">
      <c r="A7" s="19" t="s">
        <v>49</v>
      </c>
      <c r="B7" s="19" t="n">
        <f aca="false">COUNTIF(面談記録!$F$4:$F$153,A7)</f>
        <v>0</v>
      </c>
      <c r="C7" s="20" t="n">
        <f aca="false">IFERROR(B7/$B$10,0)</f>
        <v>0</v>
      </c>
    </row>
    <row r="8" customFormat="false" ht="15" hidden="false" customHeight="false" outlineLevel="0" collapsed="false">
      <c r="A8" s="19" t="s">
        <v>54</v>
      </c>
      <c r="B8" s="19" t="n">
        <f aca="false">COUNTIF(面談記録!$F$4:$F$153,A8)</f>
        <v>0</v>
      </c>
      <c r="C8" s="20" t="n">
        <f aca="false">IFERROR(B8/$B$10,0)</f>
        <v>0</v>
      </c>
    </row>
    <row r="9" customFormat="false" ht="15" hidden="false" customHeight="false" outlineLevel="0" collapsed="false">
      <c r="A9" s="19" t="s">
        <v>64</v>
      </c>
      <c r="B9" s="19" t="n">
        <f aca="false">COUNTIF(面談記録!$F$4:$F$153,A9)</f>
        <v>0</v>
      </c>
      <c r="C9" s="20" t="n">
        <f aca="false">IFERROR(B9/$B$10,0)</f>
        <v>0</v>
      </c>
    </row>
    <row r="10" customFormat="false" ht="15" hidden="false" customHeight="false" outlineLevel="0" collapsed="false">
      <c r="A10" s="21" t="s">
        <v>65</v>
      </c>
      <c r="B10" s="21" t="n">
        <f aca="false">SUM(B5:B9)</f>
        <v>3</v>
      </c>
      <c r="C10" s="20" t="n">
        <f aca="false">IF(B10=0,0,1)</f>
        <v>1</v>
      </c>
    </row>
    <row r="12" customFormat="false" ht="17.15" hidden="false" customHeight="false" outlineLevel="0" collapsed="false">
      <c r="A12" s="3" t="s">
        <v>66</v>
      </c>
    </row>
    <row r="13" customFormat="false" ht="17.15" hidden="false" customHeight="false" outlineLevel="0" collapsed="false">
      <c r="A13" s="13" t="s">
        <v>39</v>
      </c>
      <c r="B13" s="13" t="s">
        <v>48</v>
      </c>
      <c r="C13" s="13" t="s">
        <v>53</v>
      </c>
      <c r="D13" s="13" t="s">
        <v>49</v>
      </c>
      <c r="E13" s="13" t="s">
        <v>54</v>
      </c>
      <c r="F13" s="13" t="s">
        <v>64</v>
      </c>
      <c r="G13" s="13" t="s">
        <v>65</v>
      </c>
      <c r="H13" s="13" t="s">
        <v>67</v>
      </c>
      <c r="I13" s="12" t="s">
        <v>68</v>
      </c>
      <c r="J13" s="13" t="s">
        <v>69</v>
      </c>
    </row>
    <row r="14" customFormat="false" ht="17.15" hidden="false" customHeight="false" outlineLevel="0" collapsed="false">
      <c r="A14" s="19" t="str">
        <f aca="false">IF(部署マスタ!A3="","",部署マスタ!A3)</f>
        <v>営業部</v>
      </c>
      <c r="B14" s="19" t="n">
        <f aca="false">IF($A14="","",COUNTIFS(面談記録!$C$4:$C$153,$A14,面談記録!$F$4:$F$153,B$13))</f>
        <v>2</v>
      </c>
      <c r="C14" s="19" t="n">
        <f aca="false">IF($A14="","",COUNTIFS(面談記録!$C$4:$C$153,$A14,面談記録!$F$4:$F$153,C$13))</f>
        <v>0</v>
      </c>
      <c r="D14" s="19" t="n">
        <f aca="false">IF($A14="","",COUNTIFS(面談記録!$C$4:$C$153,$A14,面談記録!$F$4:$F$153,D$13))</f>
        <v>0</v>
      </c>
      <c r="E14" s="19" t="n">
        <f aca="false">IF($A14="","",COUNTIFS(面談記録!$C$4:$C$153,$A14,面談記録!$F$4:$F$153,E$13))</f>
        <v>0</v>
      </c>
      <c r="F14" s="19" t="n">
        <f aca="false">IF($A14="","",COUNTIFS(面談記録!$C$4:$C$153,$A14,面談記録!$F$4:$F$153,F$13))</f>
        <v>0</v>
      </c>
      <c r="G14" s="19" t="n">
        <f aca="false">IF($A14="","",SUM(B14:F14))</f>
        <v>2</v>
      </c>
      <c r="H14" s="19" t="str">
        <f aca="false">IF($A14="","",IF(G14=0,"-",INDEX($B$13:$F$13,MATCH(MAX(B14:F14),B14:F14,0))))</f>
        <v>マネジメント</v>
      </c>
      <c r="I14" s="20" t="n">
        <f aca="false">IF($A14="","",IF(G14=0,"",B14/G14))</f>
        <v>1</v>
      </c>
      <c r="J14" s="22" t="str">
        <f aca="false">IF($A14="","",IF(G14=0,"-",IF(I14&gt;=0.4,"警告:Mgmt要因40%超",IF(I14&gt;=0.25,"注意:Mgmt要因25%超","OK"))))</f>
        <v>警告:Mgmt要因40%超</v>
      </c>
    </row>
    <row r="15" customFormat="false" ht="15" hidden="false" customHeight="false" outlineLevel="0" collapsed="false">
      <c r="A15" s="19" t="str">
        <f aca="false">IF(部署マスタ!A4="","",部署マスタ!A4)</f>
        <v>開発部</v>
      </c>
      <c r="B15" s="19" t="n">
        <f aca="false">IF($A15="","",COUNTIFS(面談記録!$C$4:$C$153,$A15,面談記録!$F$4:$F$153,B$13))</f>
        <v>0</v>
      </c>
      <c r="C15" s="19" t="n">
        <f aca="false">IF($A15="","",COUNTIFS(面談記録!$C$4:$C$153,$A15,面談記録!$F$4:$F$153,C$13))</f>
        <v>1</v>
      </c>
      <c r="D15" s="19" t="n">
        <f aca="false">IF($A15="","",COUNTIFS(面談記録!$C$4:$C$153,$A15,面談記録!$F$4:$F$153,D$13))</f>
        <v>0</v>
      </c>
      <c r="E15" s="19" t="n">
        <f aca="false">IF($A15="","",COUNTIFS(面談記録!$C$4:$C$153,$A15,面談記録!$F$4:$F$153,E$13))</f>
        <v>0</v>
      </c>
      <c r="F15" s="19" t="n">
        <f aca="false">IF($A15="","",COUNTIFS(面談記録!$C$4:$C$153,$A15,面談記録!$F$4:$F$153,F$13))</f>
        <v>0</v>
      </c>
      <c r="G15" s="19" t="n">
        <f aca="false">IF($A15="","",SUM(B15:F15))</f>
        <v>1</v>
      </c>
      <c r="H15" s="19" t="str">
        <f aca="false">IF($A15="","",IF(G15=0,"-",INDEX($B$13:$F$13,MATCH(MAX(B15:F15),B15:F15,0))))</f>
        <v>処遇・給与</v>
      </c>
      <c r="I15" s="20" t="n">
        <f aca="false">IF($A15="","",IF(G15=0,"",B15/G15))</f>
        <v>0</v>
      </c>
      <c r="J15" s="22" t="str">
        <f aca="false">IF($A15="","",IF(G15=0,"-",IF(I15&gt;=0.4,"警告:Mgmt要因40%超",IF(I15&gt;=0.25,"注意:Mgmt要因25%超","OK"))))</f>
        <v>OK</v>
      </c>
    </row>
    <row r="16" customFormat="false" ht="15" hidden="false" customHeight="false" outlineLevel="0" collapsed="false">
      <c r="A16" s="19" t="str">
        <f aca="false">IF(部署マスタ!A5="","",部署マスタ!A5)</f>
        <v>製造部</v>
      </c>
      <c r="B16" s="19" t="n">
        <f aca="false">IF($A16="","",COUNTIFS(面談記録!$C$4:$C$153,$A16,面談記録!$F$4:$F$153,B$13))</f>
        <v>0</v>
      </c>
      <c r="C16" s="19" t="n">
        <f aca="false">IF($A16="","",COUNTIFS(面談記録!$C$4:$C$153,$A16,面談記録!$F$4:$F$153,C$13))</f>
        <v>0</v>
      </c>
      <c r="D16" s="19" t="n">
        <f aca="false">IF($A16="","",COUNTIFS(面談記録!$C$4:$C$153,$A16,面談記録!$F$4:$F$153,D$13))</f>
        <v>0</v>
      </c>
      <c r="E16" s="19" t="n">
        <f aca="false">IF($A16="","",COUNTIFS(面談記録!$C$4:$C$153,$A16,面談記録!$F$4:$F$153,E$13))</f>
        <v>0</v>
      </c>
      <c r="F16" s="19" t="n">
        <f aca="false">IF($A16="","",COUNTIFS(面談記録!$C$4:$C$153,$A16,面談記録!$F$4:$F$153,F$13))</f>
        <v>0</v>
      </c>
      <c r="G16" s="19" t="n">
        <f aca="false">IF($A16="","",SUM(B16:F16))</f>
        <v>0</v>
      </c>
      <c r="H16" s="19" t="str">
        <f aca="false">IF($A16="","",IF(G16=0,"-",INDEX($B$13:$F$13,MATCH(MAX(B16:F16),B16:F16,0))))</f>
        <v>-</v>
      </c>
      <c r="I16" s="20" t="str">
        <f aca="false">IF($A16="","",IF(G16=0,"",B16/G16))</f>
        <v/>
      </c>
      <c r="J16" s="22" t="str">
        <f aca="false">IF($A16="","",IF(G16=0,"-",IF(I16&gt;=0.4,"警告:Mgmt要因40%超",IF(I16&gt;=0.25,"注意:Mgmt要因25%超","OK"))))</f>
        <v>-</v>
      </c>
    </row>
    <row r="17" customFormat="false" ht="15" hidden="false" customHeight="false" outlineLevel="0" collapsed="false">
      <c r="A17" s="19" t="str">
        <f aca="false">IF(部署マスタ!A6="","",部署マスタ!A6)</f>
        <v>人事部</v>
      </c>
      <c r="B17" s="19" t="n">
        <f aca="false">IF($A17="","",COUNTIFS(面談記録!$C$4:$C$153,$A17,面談記録!$F$4:$F$153,B$13))</f>
        <v>0</v>
      </c>
      <c r="C17" s="19" t="n">
        <f aca="false">IF($A17="","",COUNTIFS(面談記録!$C$4:$C$153,$A17,面談記録!$F$4:$F$153,C$13))</f>
        <v>0</v>
      </c>
      <c r="D17" s="19" t="n">
        <f aca="false">IF($A17="","",COUNTIFS(面談記録!$C$4:$C$153,$A17,面談記録!$F$4:$F$153,D$13))</f>
        <v>0</v>
      </c>
      <c r="E17" s="19" t="n">
        <f aca="false">IF($A17="","",COUNTIFS(面談記録!$C$4:$C$153,$A17,面談記録!$F$4:$F$153,E$13))</f>
        <v>0</v>
      </c>
      <c r="F17" s="19" t="n">
        <f aca="false">IF($A17="","",COUNTIFS(面談記録!$C$4:$C$153,$A17,面談記録!$F$4:$F$153,F$13))</f>
        <v>0</v>
      </c>
      <c r="G17" s="19" t="n">
        <f aca="false">IF($A17="","",SUM(B17:F17))</f>
        <v>0</v>
      </c>
      <c r="H17" s="19" t="str">
        <f aca="false">IF($A17="","",IF(G17=0,"-",INDEX($B$13:$F$13,MATCH(MAX(B17:F17),B17:F17,0))))</f>
        <v>-</v>
      </c>
      <c r="I17" s="20" t="str">
        <f aca="false">IF($A17="","",IF(G17=0,"",B17/G17))</f>
        <v/>
      </c>
      <c r="J17" s="22" t="str">
        <f aca="false">IF($A17="","",IF(G17=0,"-",IF(I17&gt;=0.4,"警告:Mgmt要因40%超",IF(I17&gt;=0.25,"注意:Mgmt要因25%超","OK"))))</f>
        <v>-</v>
      </c>
    </row>
    <row r="18" customFormat="false" ht="15" hidden="false" customHeight="false" outlineLevel="0" collapsed="false">
      <c r="A18" s="19" t="str">
        <f aca="false">IF(部署マスタ!A7="","",部署マスタ!A7)</f>
        <v>経理部</v>
      </c>
      <c r="B18" s="19" t="n">
        <f aca="false">IF($A18="","",COUNTIFS(面談記録!$C$4:$C$153,$A18,面談記録!$F$4:$F$153,B$13))</f>
        <v>0</v>
      </c>
      <c r="C18" s="19" t="n">
        <f aca="false">IF($A18="","",COUNTIFS(面談記録!$C$4:$C$153,$A18,面談記録!$F$4:$F$153,C$13))</f>
        <v>0</v>
      </c>
      <c r="D18" s="19" t="n">
        <f aca="false">IF($A18="","",COUNTIFS(面談記録!$C$4:$C$153,$A18,面談記録!$F$4:$F$153,D$13))</f>
        <v>0</v>
      </c>
      <c r="E18" s="19" t="n">
        <f aca="false">IF($A18="","",COUNTIFS(面談記録!$C$4:$C$153,$A18,面談記録!$F$4:$F$153,E$13))</f>
        <v>0</v>
      </c>
      <c r="F18" s="19" t="n">
        <f aca="false">IF($A18="","",COUNTIFS(面談記録!$C$4:$C$153,$A18,面談記録!$F$4:$F$153,F$13))</f>
        <v>0</v>
      </c>
      <c r="G18" s="19" t="n">
        <f aca="false">IF($A18="","",SUM(B18:F18))</f>
        <v>0</v>
      </c>
      <c r="H18" s="19" t="str">
        <f aca="false">IF($A18="","",IF(G18=0,"-",INDEX($B$13:$F$13,MATCH(MAX(B18:F18),B18:F18,0))))</f>
        <v>-</v>
      </c>
      <c r="I18" s="20" t="str">
        <f aca="false">IF($A18="","",IF(G18=0,"",B18/G18))</f>
        <v/>
      </c>
      <c r="J18" s="22" t="str">
        <f aca="false">IF($A18="","",IF(G18=0,"-",IF(I18&gt;=0.4,"警告:Mgmt要因40%超",IF(I18&gt;=0.25,"注意:Mgmt要因25%超","OK"))))</f>
        <v>-</v>
      </c>
    </row>
    <row r="19" customFormat="false" ht="15" hidden="false" customHeight="false" outlineLevel="0" collapsed="false">
      <c r="A19" s="19" t="str">
        <f aca="false">IF(部署マスタ!A8="","",部署マスタ!A8)</f>
        <v>総務部</v>
      </c>
      <c r="B19" s="19" t="n">
        <f aca="false">IF($A19="","",COUNTIFS(面談記録!$C$4:$C$153,$A19,面談記録!$F$4:$F$153,B$13))</f>
        <v>0</v>
      </c>
      <c r="C19" s="19" t="n">
        <f aca="false">IF($A19="","",COUNTIFS(面談記録!$C$4:$C$153,$A19,面談記録!$F$4:$F$153,C$13))</f>
        <v>0</v>
      </c>
      <c r="D19" s="19" t="n">
        <f aca="false">IF($A19="","",COUNTIFS(面談記録!$C$4:$C$153,$A19,面談記録!$F$4:$F$153,D$13))</f>
        <v>0</v>
      </c>
      <c r="E19" s="19" t="n">
        <f aca="false">IF($A19="","",COUNTIFS(面談記録!$C$4:$C$153,$A19,面談記録!$F$4:$F$153,E$13))</f>
        <v>0</v>
      </c>
      <c r="F19" s="19" t="n">
        <f aca="false">IF($A19="","",COUNTIFS(面談記録!$C$4:$C$153,$A19,面談記録!$F$4:$F$153,F$13))</f>
        <v>0</v>
      </c>
      <c r="G19" s="19" t="n">
        <f aca="false">IF($A19="","",SUM(B19:F19))</f>
        <v>0</v>
      </c>
      <c r="H19" s="19" t="str">
        <f aca="false">IF($A19="","",IF(G19=0,"-",INDEX($B$13:$F$13,MATCH(MAX(B19:F19),B19:F19,0))))</f>
        <v>-</v>
      </c>
      <c r="I19" s="20" t="str">
        <f aca="false">IF($A19="","",IF(G19=0,"",B19/G19))</f>
        <v/>
      </c>
      <c r="J19" s="22" t="str">
        <f aca="false">IF($A19="","",IF(G19=0,"-",IF(I19&gt;=0.4,"警告:Mgmt要因40%超",IF(I19&gt;=0.25,"注意:Mgmt要因25%超","OK"))))</f>
        <v>-</v>
      </c>
    </row>
    <row r="20" customFormat="false" ht="15" hidden="false" customHeight="false" outlineLevel="0" collapsed="false">
      <c r="A20" s="19" t="str">
        <f aca="false">IF(部署マスタ!A9="","",部署マスタ!A9)</f>
        <v>マーケティング部</v>
      </c>
      <c r="B20" s="19" t="n">
        <f aca="false">IF($A20="","",COUNTIFS(面談記録!$C$4:$C$153,$A20,面談記録!$F$4:$F$153,B$13))</f>
        <v>0</v>
      </c>
      <c r="C20" s="19" t="n">
        <f aca="false">IF($A20="","",COUNTIFS(面談記録!$C$4:$C$153,$A20,面談記録!$F$4:$F$153,C$13))</f>
        <v>0</v>
      </c>
      <c r="D20" s="19" t="n">
        <f aca="false">IF($A20="","",COUNTIFS(面談記録!$C$4:$C$153,$A20,面談記録!$F$4:$F$153,D$13))</f>
        <v>0</v>
      </c>
      <c r="E20" s="19" t="n">
        <f aca="false">IF($A20="","",COUNTIFS(面談記録!$C$4:$C$153,$A20,面談記録!$F$4:$F$153,E$13))</f>
        <v>0</v>
      </c>
      <c r="F20" s="19" t="n">
        <f aca="false">IF($A20="","",COUNTIFS(面談記録!$C$4:$C$153,$A20,面談記録!$F$4:$F$153,F$13))</f>
        <v>0</v>
      </c>
      <c r="G20" s="19" t="n">
        <f aca="false">IF($A20="","",SUM(B20:F20))</f>
        <v>0</v>
      </c>
      <c r="H20" s="19" t="str">
        <f aca="false">IF($A20="","",IF(G20=0,"-",INDEX($B$13:$F$13,MATCH(MAX(B20:F20),B20:F20,0))))</f>
        <v>-</v>
      </c>
      <c r="I20" s="20" t="str">
        <f aca="false">IF($A20="","",IF(G20=0,"",B20/G20))</f>
        <v/>
      </c>
      <c r="J20" s="22" t="str">
        <f aca="false">IF($A20="","",IF(G20=0,"-",IF(I20&gt;=0.4,"警告:Mgmt要因40%超",IF(I20&gt;=0.25,"注意:Mgmt要因25%超","OK"))))</f>
        <v>-</v>
      </c>
    </row>
    <row r="21" customFormat="false" ht="15" hidden="false" customHeight="false" outlineLevel="0" collapsed="false">
      <c r="A21" s="19" t="str">
        <f aca="false">IF(部署マスタ!A10="","",部署マスタ!A10)</f>
        <v>カスタマーサポート部</v>
      </c>
      <c r="B21" s="19" t="n">
        <f aca="false">IF($A21="","",COUNTIFS(面談記録!$C$4:$C$153,$A21,面談記録!$F$4:$F$153,B$13))</f>
        <v>0</v>
      </c>
      <c r="C21" s="19" t="n">
        <f aca="false">IF($A21="","",COUNTIFS(面談記録!$C$4:$C$153,$A21,面談記録!$F$4:$F$153,C$13))</f>
        <v>0</v>
      </c>
      <c r="D21" s="19" t="n">
        <f aca="false">IF($A21="","",COUNTIFS(面談記録!$C$4:$C$153,$A21,面談記録!$F$4:$F$153,D$13))</f>
        <v>0</v>
      </c>
      <c r="E21" s="19" t="n">
        <f aca="false">IF($A21="","",COUNTIFS(面談記録!$C$4:$C$153,$A21,面談記録!$F$4:$F$153,E$13))</f>
        <v>0</v>
      </c>
      <c r="F21" s="19" t="n">
        <f aca="false">IF($A21="","",COUNTIFS(面談記録!$C$4:$C$153,$A21,面談記録!$F$4:$F$153,F$13))</f>
        <v>0</v>
      </c>
      <c r="G21" s="19" t="n">
        <f aca="false">IF($A21="","",SUM(B21:F21))</f>
        <v>0</v>
      </c>
      <c r="H21" s="19" t="str">
        <f aca="false">IF($A21="","",IF(G21=0,"-",INDEX($B$13:$F$13,MATCH(MAX(B21:F21),B21:F21,0))))</f>
        <v>-</v>
      </c>
      <c r="I21" s="20" t="str">
        <f aca="false">IF($A21="","",IF(G21=0,"",B21/G21))</f>
        <v/>
      </c>
      <c r="J21" s="22" t="str">
        <f aca="false">IF($A21="","",IF(G21=0,"-",IF(I21&gt;=0.4,"警告:Mgmt要因40%超",IF(I21&gt;=0.25,"注意:Mgmt要因25%超","OK"))))</f>
        <v>-</v>
      </c>
    </row>
    <row r="22" customFormat="false" ht="15" hidden="false" customHeight="false" outlineLevel="0" collapsed="false">
      <c r="A22" s="19" t="str">
        <f aca="false">IF(部署マスタ!A11="","",部署マスタ!A11)</f>
        <v>企画部</v>
      </c>
      <c r="B22" s="19" t="n">
        <f aca="false">IF($A22="","",COUNTIFS(面談記録!$C$4:$C$153,$A22,面談記録!$F$4:$F$153,B$13))</f>
        <v>0</v>
      </c>
      <c r="C22" s="19" t="n">
        <f aca="false">IF($A22="","",COUNTIFS(面談記録!$C$4:$C$153,$A22,面談記録!$F$4:$F$153,C$13))</f>
        <v>0</v>
      </c>
      <c r="D22" s="19" t="n">
        <f aca="false">IF($A22="","",COUNTIFS(面談記録!$C$4:$C$153,$A22,面談記録!$F$4:$F$153,D$13))</f>
        <v>0</v>
      </c>
      <c r="E22" s="19" t="n">
        <f aca="false">IF($A22="","",COUNTIFS(面談記録!$C$4:$C$153,$A22,面談記録!$F$4:$F$153,E$13))</f>
        <v>0</v>
      </c>
      <c r="F22" s="19" t="n">
        <f aca="false">IF($A22="","",COUNTIFS(面談記録!$C$4:$C$153,$A22,面談記録!$F$4:$F$153,F$13))</f>
        <v>0</v>
      </c>
      <c r="G22" s="19" t="n">
        <f aca="false">IF($A22="","",SUM(B22:F22))</f>
        <v>0</v>
      </c>
      <c r="H22" s="19" t="str">
        <f aca="false">IF($A22="","",IF(G22=0,"-",INDEX($B$13:$F$13,MATCH(MAX(B22:F22),B22:F22,0))))</f>
        <v>-</v>
      </c>
      <c r="I22" s="20" t="str">
        <f aca="false">IF($A22="","",IF(G22=0,"",B22/G22))</f>
        <v/>
      </c>
      <c r="J22" s="22" t="str">
        <f aca="false">IF($A22="","",IF(G22=0,"-",IF(I22&gt;=0.4,"警告:Mgmt要因40%超",IF(I22&gt;=0.25,"注意:Mgmt要因25%超","OK"))))</f>
        <v>-</v>
      </c>
    </row>
    <row r="23" customFormat="false" ht="15" hidden="false" customHeight="false" outlineLevel="0" collapsed="false">
      <c r="A23" s="19" t="str">
        <f aca="false">IF(部署マスタ!A12="","",部署マスタ!A12)</f>
        <v>情報システム部</v>
      </c>
      <c r="B23" s="19" t="n">
        <f aca="false">IF($A23="","",COUNTIFS(面談記録!$C$4:$C$153,$A23,面談記録!$F$4:$F$153,B$13))</f>
        <v>0</v>
      </c>
      <c r="C23" s="19" t="n">
        <f aca="false">IF($A23="","",COUNTIFS(面談記録!$C$4:$C$153,$A23,面談記録!$F$4:$F$153,C$13))</f>
        <v>0</v>
      </c>
      <c r="D23" s="19" t="n">
        <f aca="false">IF($A23="","",COUNTIFS(面談記録!$C$4:$C$153,$A23,面談記録!$F$4:$F$153,D$13))</f>
        <v>0</v>
      </c>
      <c r="E23" s="19" t="n">
        <f aca="false">IF($A23="","",COUNTIFS(面談記録!$C$4:$C$153,$A23,面談記録!$F$4:$F$153,E$13))</f>
        <v>0</v>
      </c>
      <c r="F23" s="19" t="n">
        <f aca="false">IF($A23="","",COUNTIFS(面談記録!$C$4:$C$153,$A23,面談記録!$F$4:$F$153,F$13))</f>
        <v>0</v>
      </c>
      <c r="G23" s="19" t="n">
        <f aca="false">IF($A23="","",SUM(B23:F23))</f>
        <v>0</v>
      </c>
      <c r="H23" s="19" t="str">
        <f aca="false">IF($A23="","",IF(G23=0,"-",INDEX($B$13:$F$13,MATCH(MAX(B23:F23),B23:F23,0))))</f>
        <v>-</v>
      </c>
      <c r="I23" s="20" t="str">
        <f aca="false">IF($A23="","",IF(G23=0,"",B23/G23))</f>
        <v/>
      </c>
      <c r="J23" s="22" t="str">
        <f aca="false">IF($A23="","",IF(G23=0,"-",IF(I23&gt;=0.4,"警告:Mgmt要因40%超",IF(I23&gt;=0.25,"注意:Mgmt要因25%超","OK"))))</f>
        <v>-</v>
      </c>
    </row>
    <row r="24" customFormat="false" ht="15" hidden="false" customHeight="false" outlineLevel="0" collapsed="false">
      <c r="A24" s="19" t="str">
        <f aca="false">IF(部署マスタ!A13="","",部署マスタ!A13)</f>
        <v/>
      </c>
      <c r="B24" s="19" t="str">
        <f aca="false">IF($A24="","",COUNTIFS(面談記録!$C$4:$C$153,$A24,面談記録!$F$4:$F$153,B$13))</f>
        <v/>
      </c>
      <c r="C24" s="19" t="str">
        <f aca="false">IF($A24="","",COUNTIFS(面談記録!$C$4:$C$153,$A24,面談記録!$F$4:$F$153,C$13))</f>
        <v/>
      </c>
      <c r="D24" s="19" t="str">
        <f aca="false">IF($A24="","",COUNTIFS(面談記録!$C$4:$C$153,$A24,面談記録!$F$4:$F$153,D$13))</f>
        <v/>
      </c>
      <c r="E24" s="19" t="str">
        <f aca="false">IF($A24="","",COUNTIFS(面談記録!$C$4:$C$153,$A24,面談記録!$F$4:$F$153,E$13))</f>
        <v/>
      </c>
      <c r="F24" s="19" t="str">
        <f aca="false">IF($A24="","",COUNTIFS(面談記録!$C$4:$C$153,$A24,面談記録!$F$4:$F$153,F$13))</f>
        <v/>
      </c>
      <c r="G24" s="19" t="str">
        <f aca="false">IF($A24="","",SUM(B24:F24))</f>
        <v/>
      </c>
      <c r="H24" s="19" t="str">
        <f aca="false">IF($A24="","",IF(G24=0,"-",INDEX($B$13:$F$13,MATCH(MAX(B24:F24),B24:F24,0))))</f>
        <v/>
      </c>
      <c r="I24" s="20" t="str">
        <f aca="false">IF($A24="","",IF(G24=0,"",B24/G24))</f>
        <v/>
      </c>
      <c r="J24" s="22" t="str">
        <f aca="false">IF($A24="","",IF(G24=0,"-",IF(I24&gt;=0.4,"警告:Mgmt要因40%超",IF(I24&gt;=0.25,"注意:Mgmt要因25%超","OK"))))</f>
        <v/>
      </c>
    </row>
    <row r="25" customFormat="false" ht="15" hidden="false" customHeight="false" outlineLevel="0" collapsed="false">
      <c r="A25" s="19" t="str">
        <f aca="false">IF(部署マスタ!A14="","",部署マスタ!A14)</f>
        <v/>
      </c>
      <c r="B25" s="19" t="str">
        <f aca="false">IF($A25="","",COUNTIFS(面談記録!$C$4:$C$153,$A25,面談記録!$F$4:$F$153,B$13))</f>
        <v/>
      </c>
      <c r="C25" s="19" t="str">
        <f aca="false">IF($A25="","",COUNTIFS(面談記録!$C$4:$C$153,$A25,面談記録!$F$4:$F$153,C$13))</f>
        <v/>
      </c>
      <c r="D25" s="19" t="str">
        <f aca="false">IF($A25="","",COUNTIFS(面談記録!$C$4:$C$153,$A25,面談記録!$F$4:$F$153,D$13))</f>
        <v/>
      </c>
      <c r="E25" s="19" t="str">
        <f aca="false">IF($A25="","",COUNTIFS(面談記録!$C$4:$C$153,$A25,面談記録!$F$4:$F$153,E$13))</f>
        <v/>
      </c>
      <c r="F25" s="19" t="str">
        <f aca="false">IF($A25="","",COUNTIFS(面談記録!$C$4:$C$153,$A25,面談記録!$F$4:$F$153,F$13))</f>
        <v/>
      </c>
      <c r="G25" s="19" t="str">
        <f aca="false">IF($A25="","",SUM(B25:F25))</f>
        <v/>
      </c>
      <c r="H25" s="19" t="str">
        <f aca="false">IF($A25="","",IF(G25=0,"-",INDEX($B$13:$F$13,MATCH(MAX(B25:F25),B25:F25,0))))</f>
        <v/>
      </c>
      <c r="I25" s="20" t="str">
        <f aca="false">IF($A25="","",IF(G25=0,"",B25/G25))</f>
        <v/>
      </c>
      <c r="J25" s="22" t="str">
        <f aca="false">IF($A25="","",IF(G25=0,"-",IF(I25&gt;=0.4,"警告:Mgmt要因40%超",IF(I25&gt;=0.25,"注意:Mgmt要因25%超","OK"))))</f>
        <v/>
      </c>
    </row>
    <row r="26" customFormat="false" ht="15" hidden="false" customHeight="false" outlineLevel="0" collapsed="false">
      <c r="A26" s="19" t="str">
        <f aca="false">IF(部署マスタ!A15="","",部署マスタ!A15)</f>
        <v/>
      </c>
      <c r="B26" s="19" t="str">
        <f aca="false">IF($A26="","",COUNTIFS(面談記録!$C$4:$C$153,$A26,面談記録!$F$4:$F$153,B$13))</f>
        <v/>
      </c>
      <c r="C26" s="19" t="str">
        <f aca="false">IF($A26="","",COUNTIFS(面談記録!$C$4:$C$153,$A26,面談記録!$F$4:$F$153,C$13))</f>
        <v/>
      </c>
      <c r="D26" s="19" t="str">
        <f aca="false">IF($A26="","",COUNTIFS(面談記録!$C$4:$C$153,$A26,面談記録!$F$4:$F$153,D$13))</f>
        <v/>
      </c>
      <c r="E26" s="19" t="str">
        <f aca="false">IF($A26="","",COUNTIFS(面談記録!$C$4:$C$153,$A26,面談記録!$F$4:$F$153,E$13))</f>
        <v/>
      </c>
      <c r="F26" s="19" t="str">
        <f aca="false">IF($A26="","",COUNTIFS(面談記録!$C$4:$C$153,$A26,面談記録!$F$4:$F$153,F$13))</f>
        <v/>
      </c>
      <c r="G26" s="19" t="str">
        <f aca="false">IF($A26="","",SUM(B26:F26))</f>
        <v/>
      </c>
      <c r="H26" s="19" t="str">
        <f aca="false">IF($A26="","",IF(G26=0,"-",INDEX($B$13:$F$13,MATCH(MAX(B26:F26),B26:F26,0))))</f>
        <v/>
      </c>
      <c r="I26" s="20" t="str">
        <f aca="false">IF($A26="","",IF(G26=0,"",B26/G26))</f>
        <v/>
      </c>
      <c r="J26" s="22" t="str">
        <f aca="false">IF($A26="","",IF(G26=0,"-",IF(I26&gt;=0.4,"警告:Mgmt要因40%超",IF(I26&gt;=0.25,"注意:Mgmt要因25%超","OK"))))</f>
        <v/>
      </c>
    </row>
    <row r="27" customFormat="false" ht="15" hidden="false" customHeight="false" outlineLevel="0" collapsed="false">
      <c r="A27" s="19" t="str">
        <f aca="false">IF(部署マスタ!A16="","",部署マスタ!A16)</f>
        <v/>
      </c>
      <c r="B27" s="19" t="str">
        <f aca="false">IF($A27="","",COUNTIFS(面談記録!$C$4:$C$153,$A27,面談記録!$F$4:$F$153,B$13))</f>
        <v/>
      </c>
      <c r="C27" s="19" t="str">
        <f aca="false">IF($A27="","",COUNTIFS(面談記録!$C$4:$C$153,$A27,面談記録!$F$4:$F$153,C$13))</f>
        <v/>
      </c>
      <c r="D27" s="19" t="str">
        <f aca="false">IF($A27="","",COUNTIFS(面談記録!$C$4:$C$153,$A27,面談記録!$F$4:$F$153,D$13))</f>
        <v/>
      </c>
      <c r="E27" s="19" t="str">
        <f aca="false">IF($A27="","",COUNTIFS(面談記録!$C$4:$C$153,$A27,面談記録!$F$4:$F$153,E$13))</f>
        <v/>
      </c>
      <c r="F27" s="19" t="str">
        <f aca="false">IF($A27="","",COUNTIFS(面談記録!$C$4:$C$153,$A27,面談記録!$F$4:$F$153,F$13))</f>
        <v/>
      </c>
      <c r="G27" s="19" t="str">
        <f aca="false">IF($A27="","",SUM(B27:F27))</f>
        <v/>
      </c>
      <c r="H27" s="19" t="str">
        <f aca="false">IF($A27="","",IF(G27=0,"-",INDEX($B$13:$F$13,MATCH(MAX(B27:F27),B27:F27,0))))</f>
        <v/>
      </c>
      <c r="I27" s="20" t="str">
        <f aca="false">IF($A27="","",IF(G27=0,"",B27/G27))</f>
        <v/>
      </c>
      <c r="J27" s="22" t="str">
        <f aca="false">IF($A27="","",IF(G27=0,"-",IF(I27&gt;=0.4,"警告:Mgmt要因40%超",IF(I27&gt;=0.25,"注意:Mgmt要因25%超","OK"))))</f>
        <v/>
      </c>
    </row>
    <row r="28" customFormat="false" ht="15" hidden="false" customHeight="false" outlineLevel="0" collapsed="false">
      <c r="A28" s="19" t="str">
        <f aca="false">IF(部署マスタ!A17="","",部署マスタ!A17)</f>
        <v/>
      </c>
      <c r="B28" s="19" t="str">
        <f aca="false">IF($A28="","",COUNTIFS(面談記録!$C$4:$C$153,$A28,面談記録!$F$4:$F$153,B$13))</f>
        <v/>
      </c>
      <c r="C28" s="19" t="str">
        <f aca="false">IF($A28="","",COUNTIFS(面談記録!$C$4:$C$153,$A28,面談記録!$F$4:$F$153,C$13))</f>
        <v/>
      </c>
      <c r="D28" s="19" t="str">
        <f aca="false">IF($A28="","",COUNTIFS(面談記録!$C$4:$C$153,$A28,面談記録!$F$4:$F$153,D$13))</f>
        <v/>
      </c>
      <c r="E28" s="19" t="str">
        <f aca="false">IF($A28="","",COUNTIFS(面談記録!$C$4:$C$153,$A28,面談記録!$F$4:$F$153,E$13))</f>
        <v/>
      </c>
      <c r="F28" s="19" t="str">
        <f aca="false">IF($A28="","",COUNTIFS(面談記録!$C$4:$C$153,$A28,面談記録!$F$4:$F$153,F$13))</f>
        <v/>
      </c>
      <c r="G28" s="19" t="str">
        <f aca="false">IF($A28="","",SUM(B28:F28))</f>
        <v/>
      </c>
      <c r="H28" s="19" t="str">
        <f aca="false">IF($A28="","",IF(G28=0,"-",INDEX($B$13:$F$13,MATCH(MAX(B28:F28),B28:F28,0))))</f>
        <v/>
      </c>
      <c r="I28" s="20" t="str">
        <f aca="false">IF($A28="","",IF(G28=0,"",B28/G28))</f>
        <v/>
      </c>
      <c r="J28" s="22" t="str">
        <f aca="false">IF($A28="","",IF(G28=0,"-",IF(I28&gt;=0.4,"警告:Mgmt要因40%超",IF(I28&gt;=0.25,"注意:Mgmt要因25%超","OK"))))</f>
        <v/>
      </c>
    </row>
    <row r="29" customFormat="false" ht="15" hidden="false" customHeight="false" outlineLevel="0" collapsed="false">
      <c r="A29" s="19" t="str">
        <f aca="false">IF(部署マスタ!A18="","",部署マスタ!A18)</f>
        <v/>
      </c>
      <c r="B29" s="19" t="str">
        <f aca="false">IF($A29="","",COUNTIFS(面談記録!$C$4:$C$153,$A29,面談記録!$F$4:$F$153,B$13))</f>
        <v/>
      </c>
      <c r="C29" s="19" t="str">
        <f aca="false">IF($A29="","",COUNTIFS(面談記録!$C$4:$C$153,$A29,面談記録!$F$4:$F$153,C$13))</f>
        <v/>
      </c>
      <c r="D29" s="19" t="str">
        <f aca="false">IF($A29="","",COUNTIFS(面談記録!$C$4:$C$153,$A29,面談記録!$F$4:$F$153,D$13))</f>
        <v/>
      </c>
      <c r="E29" s="19" t="str">
        <f aca="false">IF($A29="","",COUNTIFS(面談記録!$C$4:$C$153,$A29,面談記録!$F$4:$F$153,E$13))</f>
        <v/>
      </c>
      <c r="F29" s="19" t="str">
        <f aca="false">IF($A29="","",COUNTIFS(面談記録!$C$4:$C$153,$A29,面談記録!$F$4:$F$153,F$13))</f>
        <v/>
      </c>
      <c r="G29" s="19" t="str">
        <f aca="false">IF($A29="","",SUM(B29:F29))</f>
        <v/>
      </c>
      <c r="H29" s="19" t="str">
        <f aca="false">IF($A29="","",IF(G29=0,"-",INDEX($B$13:$F$13,MATCH(MAX(B29:F29),B29:F29,0))))</f>
        <v/>
      </c>
      <c r="I29" s="20" t="str">
        <f aca="false">IF($A29="","",IF(G29=0,"",B29/G29))</f>
        <v/>
      </c>
      <c r="J29" s="22" t="str">
        <f aca="false">IF($A29="","",IF(G29=0,"-",IF(I29&gt;=0.4,"警告:Mgmt要因40%超",IF(I29&gt;=0.25,"注意:Mgmt要因25%超","OK"))))</f>
        <v/>
      </c>
    </row>
    <row r="30" customFormat="false" ht="15" hidden="false" customHeight="false" outlineLevel="0" collapsed="false">
      <c r="A30" s="19" t="str">
        <f aca="false">IF(部署マスタ!A19="","",部署マスタ!A19)</f>
        <v/>
      </c>
      <c r="B30" s="19" t="str">
        <f aca="false">IF($A30="","",COUNTIFS(面談記録!$C$4:$C$153,$A30,面談記録!$F$4:$F$153,B$13))</f>
        <v/>
      </c>
      <c r="C30" s="19" t="str">
        <f aca="false">IF($A30="","",COUNTIFS(面談記録!$C$4:$C$153,$A30,面談記録!$F$4:$F$153,C$13))</f>
        <v/>
      </c>
      <c r="D30" s="19" t="str">
        <f aca="false">IF($A30="","",COUNTIFS(面談記録!$C$4:$C$153,$A30,面談記録!$F$4:$F$153,D$13))</f>
        <v/>
      </c>
      <c r="E30" s="19" t="str">
        <f aca="false">IF($A30="","",COUNTIFS(面談記録!$C$4:$C$153,$A30,面談記録!$F$4:$F$153,E$13))</f>
        <v/>
      </c>
      <c r="F30" s="19" t="str">
        <f aca="false">IF($A30="","",COUNTIFS(面談記録!$C$4:$C$153,$A30,面談記録!$F$4:$F$153,F$13))</f>
        <v/>
      </c>
      <c r="G30" s="19" t="str">
        <f aca="false">IF($A30="","",SUM(B30:F30))</f>
        <v/>
      </c>
      <c r="H30" s="19" t="str">
        <f aca="false">IF($A30="","",IF(G30=0,"-",INDEX($B$13:$F$13,MATCH(MAX(B30:F30),B30:F30,0))))</f>
        <v/>
      </c>
      <c r="I30" s="20" t="str">
        <f aca="false">IF($A30="","",IF(G30=0,"",B30/G30))</f>
        <v/>
      </c>
      <c r="J30" s="22" t="str">
        <f aca="false">IF($A30="","",IF(G30=0,"-",IF(I30&gt;=0.4,"警告:Mgmt要因40%超",IF(I30&gt;=0.25,"注意:Mgmt要因25%超","OK"))))</f>
        <v/>
      </c>
    </row>
    <row r="31" customFormat="false" ht="15" hidden="false" customHeight="false" outlineLevel="0" collapsed="false">
      <c r="A31" s="19" t="str">
        <f aca="false">IF(部署マスタ!A20="","",部署マスタ!A20)</f>
        <v/>
      </c>
      <c r="B31" s="19" t="str">
        <f aca="false">IF($A31="","",COUNTIFS(面談記録!$C$4:$C$153,$A31,面談記録!$F$4:$F$153,B$13))</f>
        <v/>
      </c>
      <c r="C31" s="19" t="str">
        <f aca="false">IF($A31="","",COUNTIFS(面談記録!$C$4:$C$153,$A31,面談記録!$F$4:$F$153,C$13))</f>
        <v/>
      </c>
      <c r="D31" s="19" t="str">
        <f aca="false">IF($A31="","",COUNTIFS(面談記録!$C$4:$C$153,$A31,面談記録!$F$4:$F$153,D$13))</f>
        <v/>
      </c>
      <c r="E31" s="19" t="str">
        <f aca="false">IF($A31="","",COUNTIFS(面談記録!$C$4:$C$153,$A31,面談記録!$F$4:$F$153,E$13))</f>
        <v/>
      </c>
      <c r="F31" s="19" t="str">
        <f aca="false">IF($A31="","",COUNTIFS(面談記録!$C$4:$C$153,$A31,面談記録!$F$4:$F$153,F$13))</f>
        <v/>
      </c>
      <c r="G31" s="19" t="str">
        <f aca="false">IF($A31="","",SUM(B31:F31))</f>
        <v/>
      </c>
      <c r="H31" s="19" t="str">
        <f aca="false">IF($A31="","",IF(G31=0,"-",INDEX($B$13:$F$13,MATCH(MAX(B31:F31),B31:F31,0))))</f>
        <v/>
      </c>
      <c r="I31" s="20" t="str">
        <f aca="false">IF($A31="","",IF(G31=0,"",B31/G31))</f>
        <v/>
      </c>
      <c r="J31" s="22" t="str">
        <f aca="false">IF($A31="","",IF(G31=0,"-",IF(I31&gt;=0.4,"警告:Mgmt要因40%超",IF(I31&gt;=0.25,"注意:Mgmt要因25%超","OK"))))</f>
        <v/>
      </c>
    </row>
    <row r="32" customFormat="false" ht="15" hidden="false" customHeight="false" outlineLevel="0" collapsed="false">
      <c r="A32" s="19" t="str">
        <f aca="false">IF(部署マスタ!A21="","",部署マスタ!A21)</f>
        <v/>
      </c>
      <c r="B32" s="19" t="str">
        <f aca="false">IF($A32="","",COUNTIFS(面談記録!$C$4:$C$153,$A32,面談記録!$F$4:$F$153,B$13))</f>
        <v/>
      </c>
      <c r="C32" s="19" t="str">
        <f aca="false">IF($A32="","",COUNTIFS(面談記録!$C$4:$C$153,$A32,面談記録!$F$4:$F$153,C$13))</f>
        <v/>
      </c>
      <c r="D32" s="19" t="str">
        <f aca="false">IF($A32="","",COUNTIFS(面談記録!$C$4:$C$153,$A32,面談記録!$F$4:$F$153,D$13))</f>
        <v/>
      </c>
      <c r="E32" s="19" t="str">
        <f aca="false">IF($A32="","",COUNTIFS(面談記録!$C$4:$C$153,$A32,面談記録!$F$4:$F$153,E$13))</f>
        <v/>
      </c>
      <c r="F32" s="19" t="str">
        <f aca="false">IF($A32="","",COUNTIFS(面談記録!$C$4:$C$153,$A32,面談記録!$F$4:$F$153,F$13))</f>
        <v/>
      </c>
      <c r="G32" s="19" t="str">
        <f aca="false">IF($A32="","",SUM(B32:F32))</f>
        <v/>
      </c>
      <c r="H32" s="19" t="str">
        <f aca="false">IF($A32="","",IF(G32=0,"-",INDEX($B$13:$F$13,MATCH(MAX(B32:F32),B32:F32,0))))</f>
        <v/>
      </c>
      <c r="I32" s="20" t="str">
        <f aca="false">IF($A32="","",IF(G32=0,"",B32/G32))</f>
        <v/>
      </c>
      <c r="J32" s="22" t="str">
        <f aca="false">IF($A32="","",IF(G32=0,"-",IF(I32&gt;=0.4,"警告:Mgmt要因40%超",IF(I32&gt;=0.25,"注意:Mgmt要因25%超","OK"))))</f>
        <v/>
      </c>
    </row>
    <row r="33" customFormat="false" ht="15" hidden="false" customHeight="false" outlineLevel="0" collapsed="false">
      <c r="A33" s="19" t="str">
        <f aca="false">IF(部署マスタ!A22="","",部署マスタ!A22)</f>
        <v/>
      </c>
      <c r="B33" s="19" t="str">
        <f aca="false">IF($A33="","",COUNTIFS(面談記録!$C$4:$C$153,$A33,面談記録!$F$4:$F$153,B$13))</f>
        <v/>
      </c>
      <c r="C33" s="19" t="str">
        <f aca="false">IF($A33="","",COUNTIFS(面談記録!$C$4:$C$153,$A33,面談記録!$F$4:$F$153,C$13))</f>
        <v/>
      </c>
      <c r="D33" s="19" t="str">
        <f aca="false">IF($A33="","",COUNTIFS(面談記録!$C$4:$C$153,$A33,面談記録!$F$4:$F$153,D$13))</f>
        <v/>
      </c>
      <c r="E33" s="19" t="str">
        <f aca="false">IF($A33="","",COUNTIFS(面談記録!$C$4:$C$153,$A33,面談記録!$F$4:$F$153,E$13))</f>
        <v/>
      </c>
      <c r="F33" s="19" t="str">
        <f aca="false">IF($A33="","",COUNTIFS(面談記録!$C$4:$C$153,$A33,面談記録!$F$4:$F$153,F$13))</f>
        <v/>
      </c>
      <c r="G33" s="19" t="str">
        <f aca="false">IF($A33="","",SUM(B33:F33))</f>
        <v/>
      </c>
      <c r="H33" s="19" t="str">
        <f aca="false">IF($A33="","",IF(G33=0,"-",INDEX($B$13:$F$13,MATCH(MAX(B33:F33),B33:F33,0))))</f>
        <v/>
      </c>
      <c r="I33" s="20" t="str">
        <f aca="false">IF($A33="","",IF(G33=0,"",B33/G33))</f>
        <v/>
      </c>
      <c r="J33" s="22" t="str">
        <f aca="false">IF($A33="","",IF(G33=0,"-",IF(I33&gt;=0.4,"警告:Mgmt要因40%超",IF(I33&gt;=0.25,"注意:Mgmt要因25%超","OK"))))</f>
        <v/>
      </c>
    </row>
    <row r="35" customFormat="false" ht="17.15" hidden="false" customHeight="false" outlineLevel="0" collapsed="false">
      <c r="A35" s="3" t="s">
        <v>70</v>
      </c>
    </row>
    <row r="36" customFormat="false" ht="15" hidden="false" customHeight="false" outlineLevel="0" collapsed="false">
      <c r="A36" s="7" t="s">
        <v>39</v>
      </c>
      <c r="B36" s="7" t="s">
        <v>71</v>
      </c>
      <c r="C36" s="7" t="s">
        <v>22</v>
      </c>
      <c r="D36" s="7" t="s">
        <v>72</v>
      </c>
      <c r="E36" s="7" t="s">
        <v>69</v>
      </c>
    </row>
    <row r="37" customFormat="false" ht="15" hidden="false" customHeight="false" outlineLevel="0" collapsed="false">
      <c r="A37" s="19" t="str">
        <f aca="false">IF(部署マスタ!A3="","",部署マスタ!A3)</f>
        <v>営業部</v>
      </c>
      <c r="B37" s="19" t="n">
        <f aca="false">IF($A37="","",COUNTIF(面談記録!$C$4:$C$153,$A37))</f>
        <v>2</v>
      </c>
      <c r="C37" s="19" t="n">
        <f aca="false">IF($A37="","",部署マスタ!B3)</f>
        <v>40</v>
      </c>
      <c r="D37" s="20" t="n">
        <f aca="false">IF($A37="","",IFERROR(B37/C37,""))</f>
        <v>0.05</v>
      </c>
      <c r="E37" s="23" t="str">
        <f aca="false">IF($A37="","",IF(D37="","-",IF(D37&gt;=0.15,"警告:15%以上",IF(D37&gt;=0.08,"注意:8%以上","OK"))))</f>
        <v>OK</v>
      </c>
    </row>
    <row r="38" customFormat="false" ht="15" hidden="false" customHeight="false" outlineLevel="0" collapsed="false">
      <c r="A38" s="19" t="str">
        <f aca="false">IF(部署マスタ!A4="","",部署マスタ!A4)</f>
        <v>開発部</v>
      </c>
      <c r="B38" s="19" t="n">
        <f aca="false">IF($A38="","",COUNTIF(面談記録!$C$4:$C$153,$A38))</f>
        <v>1</v>
      </c>
      <c r="C38" s="19" t="n">
        <f aca="false">IF($A38="","",部署マスタ!B4)</f>
        <v>35</v>
      </c>
      <c r="D38" s="20" t="n">
        <f aca="false">IF($A38="","",IFERROR(B38/C38,""))</f>
        <v>0.0285714285714286</v>
      </c>
      <c r="E38" s="23" t="str">
        <f aca="false">IF($A38="","",IF(D38="","-",IF(D38&gt;=0.15,"警告:15%以上",IF(D38&gt;=0.08,"注意:8%以上","OK"))))</f>
        <v>OK</v>
      </c>
    </row>
    <row r="39" customFormat="false" ht="15" hidden="false" customHeight="false" outlineLevel="0" collapsed="false">
      <c r="A39" s="19" t="str">
        <f aca="false">IF(部署マスタ!A5="","",部署マスタ!A5)</f>
        <v>製造部</v>
      </c>
      <c r="B39" s="19" t="n">
        <f aca="false">IF($A39="","",COUNTIF(面談記録!$C$4:$C$153,$A39))</f>
        <v>0</v>
      </c>
      <c r="C39" s="19" t="n">
        <f aca="false">IF($A39="","",部署マスタ!B5)</f>
        <v>60</v>
      </c>
      <c r="D39" s="20" t="n">
        <f aca="false">IF($A39="","",IFERROR(B39/C39,""))</f>
        <v>0</v>
      </c>
      <c r="E39" s="23" t="str">
        <f aca="false">IF($A39="","",IF(D39="","-",IF(D39&gt;=0.15,"警告:15%以上",IF(D39&gt;=0.08,"注意:8%以上","OK"))))</f>
        <v>OK</v>
      </c>
    </row>
    <row r="40" customFormat="false" ht="15" hidden="false" customHeight="false" outlineLevel="0" collapsed="false">
      <c r="A40" s="19" t="str">
        <f aca="false">IF(部署マスタ!A6="","",部署マスタ!A6)</f>
        <v>人事部</v>
      </c>
      <c r="B40" s="19" t="n">
        <f aca="false">IF($A40="","",COUNTIF(面談記録!$C$4:$C$153,$A40))</f>
        <v>0</v>
      </c>
      <c r="C40" s="19" t="n">
        <f aca="false">IF($A40="","",部署マスタ!B6)</f>
        <v>8</v>
      </c>
      <c r="D40" s="20" t="n">
        <f aca="false">IF($A40="","",IFERROR(B40/C40,""))</f>
        <v>0</v>
      </c>
      <c r="E40" s="23" t="str">
        <f aca="false">IF($A40="","",IF(D40="","-",IF(D40&gt;=0.15,"警告:15%以上",IF(D40&gt;=0.08,"注意:8%以上","OK"))))</f>
        <v>OK</v>
      </c>
    </row>
    <row r="41" customFormat="false" ht="15" hidden="false" customHeight="false" outlineLevel="0" collapsed="false">
      <c r="A41" s="19" t="str">
        <f aca="false">IF(部署マスタ!A7="","",部署マスタ!A7)</f>
        <v>経理部</v>
      </c>
      <c r="B41" s="19" t="n">
        <f aca="false">IF($A41="","",COUNTIF(面談記録!$C$4:$C$153,$A41))</f>
        <v>0</v>
      </c>
      <c r="C41" s="19" t="n">
        <f aca="false">IF($A41="","",部署マスタ!B7)</f>
        <v>10</v>
      </c>
      <c r="D41" s="20" t="n">
        <f aca="false">IF($A41="","",IFERROR(B41/C41,""))</f>
        <v>0</v>
      </c>
      <c r="E41" s="23" t="str">
        <f aca="false">IF($A41="","",IF(D41="","-",IF(D41&gt;=0.15,"警告:15%以上",IF(D41&gt;=0.08,"注意:8%以上","OK"))))</f>
        <v>OK</v>
      </c>
    </row>
    <row r="42" customFormat="false" ht="15" hidden="false" customHeight="false" outlineLevel="0" collapsed="false">
      <c r="A42" s="19" t="str">
        <f aca="false">IF(部署マスタ!A8="","",部署マスタ!A8)</f>
        <v>総務部</v>
      </c>
      <c r="B42" s="19" t="n">
        <f aca="false">IF($A42="","",COUNTIF(面談記録!$C$4:$C$153,$A42))</f>
        <v>0</v>
      </c>
      <c r="C42" s="19" t="n">
        <f aca="false">IF($A42="","",部署マスタ!B8)</f>
        <v>12</v>
      </c>
      <c r="D42" s="20" t="n">
        <f aca="false">IF($A42="","",IFERROR(B42/C42,""))</f>
        <v>0</v>
      </c>
      <c r="E42" s="23" t="str">
        <f aca="false">IF($A42="","",IF(D42="","-",IF(D42&gt;=0.15,"警告:15%以上",IF(D42&gt;=0.08,"注意:8%以上","OK"))))</f>
        <v>OK</v>
      </c>
    </row>
    <row r="43" customFormat="false" ht="15" hidden="false" customHeight="false" outlineLevel="0" collapsed="false">
      <c r="A43" s="19" t="str">
        <f aca="false">IF(部署マスタ!A9="","",部署マスタ!A9)</f>
        <v>マーケティング部</v>
      </c>
      <c r="B43" s="19" t="n">
        <f aca="false">IF($A43="","",COUNTIF(面談記録!$C$4:$C$153,$A43))</f>
        <v>0</v>
      </c>
      <c r="C43" s="19" t="n">
        <f aca="false">IF($A43="","",部署マスタ!B9)</f>
        <v>15</v>
      </c>
      <c r="D43" s="20" t="n">
        <f aca="false">IF($A43="","",IFERROR(B43/C43,""))</f>
        <v>0</v>
      </c>
      <c r="E43" s="23" t="str">
        <f aca="false">IF($A43="","",IF(D43="","-",IF(D43&gt;=0.15,"警告:15%以上",IF(D43&gt;=0.08,"注意:8%以上","OK"))))</f>
        <v>OK</v>
      </c>
    </row>
    <row r="44" customFormat="false" ht="15" hidden="false" customHeight="false" outlineLevel="0" collapsed="false">
      <c r="A44" s="19" t="str">
        <f aca="false">IF(部署マスタ!A10="","",部署マスタ!A10)</f>
        <v>カスタマーサポート部</v>
      </c>
      <c r="B44" s="19" t="n">
        <f aca="false">IF($A44="","",COUNTIF(面談記録!$C$4:$C$153,$A44))</f>
        <v>0</v>
      </c>
      <c r="C44" s="19" t="n">
        <f aca="false">IF($A44="","",部署マスタ!B10)</f>
        <v>20</v>
      </c>
      <c r="D44" s="20" t="n">
        <f aca="false">IF($A44="","",IFERROR(B44/C44,""))</f>
        <v>0</v>
      </c>
      <c r="E44" s="23" t="str">
        <f aca="false">IF($A44="","",IF(D44="","-",IF(D44&gt;=0.15,"警告:15%以上",IF(D44&gt;=0.08,"注意:8%以上","OK"))))</f>
        <v>OK</v>
      </c>
    </row>
    <row r="45" customFormat="false" ht="15" hidden="false" customHeight="false" outlineLevel="0" collapsed="false">
      <c r="A45" s="19" t="str">
        <f aca="false">IF(部署マスタ!A11="","",部署マスタ!A11)</f>
        <v>企画部</v>
      </c>
      <c r="B45" s="19" t="n">
        <f aca="false">IF($A45="","",COUNTIF(面談記録!$C$4:$C$153,$A45))</f>
        <v>0</v>
      </c>
      <c r="C45" s="19" t="n">
        <f aca="false">IF($A45="","",部署マスタ!B11)</f>
        <v>10</v>
      </c>
      <c r="D45" s="20" t="n">
        <f aca="false">IF($A45="","",IFERROR(B45/C45,""))</f>
        <v>0</v>
      </c>
      <c r="E45" s="23" t="str">
        <f aca="false">IF($A45="","",IF(D45="","-",IF(D45&gt;=0.15,"警告:15%以上",IF(D45&gt;=0.08,"注意:8%以上","OK"))))</f>
        <v>OK</v>
      </c>
    </row>
    <row r="46" customFormat="false" ht="15" hidden="false" customHeight="false" outlineLevel="0" collapsed="false">
      <c r="A46" s="19" t="str">
        <f aca="false">IF(部署マスタ!A12="","",部署マスタ!A12)</f>
        <v>情報システム部</v>
      </c>
      <c r="B46" s="19" t="n">
        <f aca="false">IF($A46="","",COUNTIF(面談記録!$C$4:$C$153,$A46))</f>
        <v>0</v>
      </c>
      <c r="C46" s="19" t="n">
        <f aca="false">IF($A46="","",部署マスタ!B12)</f>
        <v>12</v>
      </c>
      <c r="D46" s="20" t="n">
        <f aca="false">IF($A46="","",IFERROR(B46/C46,""))</f>
        <v>0</v>
      </c>
      <c r="E46" s="23" t="str">
        <f aca="false">IF($A46="","",IF(D46="","-",IF(D46&gt;=0.15,"警告:15%以上",IF(D46&gt;=0.08,"注意:8%以上","OK"))))</f>
        <v>OK</v>
      </c>
    </row>
    <row r="47" customFormat="false" ht="15" hidden="false" customHeight="false" outlineLevel="0" collapsed="false">
      <c r="A47" s="19" t="str">
        <f aca="false">IF(部署マスタ!A13="","",部署マスタ!A13)</f>
        <v/>
      </c>
      <c r="B47" s="19" t="str">
        <f aca="false">IF($A47="","",COUNTIF(面談記録!$C$4:$C$153,$A47))</f>
        <v/>
      </c>
      <c r="C47" s="19" t="str">
        <f aca="false">IF($A47="","",部署マスタ!B13)</f>
        <v/>
      </c>
      <c r="D47" s="20" t="str">
        <f aca="false">IF($A47="","",IFERROR(B47/C47,""))</f>
        <v/>
      </c>
      <c r="E47" s="23" t="str">
        <f aca="false">IF($A47="","",IF(D47="","-",IF(D47&gt;=0.15,"警告:15%以上",IF(D47&gt;=0.08,"注意:8%以上","OK"))))</f>
        <v/>
      </c>
    </row>
    <row r="48" customFormat="false" ht="15" hidden="false" customHeight="false" outlineLevel="0" collapsed="false">
      <c r="A48" s="19" t="str">
        <f aca="false">IF(部署マスタ!A14="","",部署マスタ!A14)</f>
        <v/>
      </c>
      <c r="B48" s="19" t="str">
        <f aca="false">IF($A48="","",COUNTIF(面談記録!$C$4:$C$153,$A48))</f>
        <v/>
      </c>
      <c r="C48" s="19" t="str">
        <f aca="false">IF($A48="","",部署マスタ!B14)</f>
        <v/>
      </c>
      <c r="D48" s="20" t="str">
        <f aca="false">IF($A48="","",IFERROR(B48/C48,""))</f>
        <v/>
      </c>
      <c r="E48" s="23" t="str">
        <f aca="false">IF($A48="","",IF(D48="","-",IF(D48&gt;=0.15,"警告:15%以上",IF(D48&gt;=0.08,"注意:8%以上","OK"))))</f>
        <v/>
      </c>
    </row>
    <row r="49" customFormat="false" ht="15" hidden="false" customHeight="false" outlineLevel="0" collapsed="false">
      <c r="A49" s="19" t="str">
        <f aca="false">IF(部署マスタ!A15="","",部署マスタ!A15)</f>
        <v/>
      </c>
      <c r="B49" s="19" t="str">
        <f aca="false">IF($A49="","",COUNTIF(面談記録!$C$4:$C$153,$A49))</f>
        <v/>
      </c>
      <c r="C49" s="19" t="str">
        <f aca="false">IF($A49="","",部署マスタ!B15)</f>
        <v/>
      </c>
      <c r="D49" s="20" t="str">
        <f aca="false">IF($A49="","",IFERROR(B49/C49,""))</f>
        <v/>
      </c>
      <c r="E49" s="23" t="str">
        <f aca="false">IF($A49="","",IF(D49="","-",IF(D49&gt;=0.15,"警告:15%以上",IF(D49&gt;=0.08,"注意:8%以上","OK"))))</f>
        <v/>
      </c>
    </row>
    <row r="50" customFormat="false" ht="15" hidden="false" customHeight="false" outlineLevel="0" collapsed="false">
      <c r="A50" s="19" t="str">
        <f aca="false">IF(部署マスタ!A16="","",部署マスタ!A16)</f>
        <v/>
      </c>
      <c r="B50" s="19" t="str">
        <f aca="false">IF($A50="","",COUNTIF(面談記録!$C$4:$C$153,$A50))</f>
        <v/>
      </c>
      <c r="C50" s="19" t="str">
        <f aca="false">IF($A50="","",部署マスタ!B16)</f>
        <v/>
      </c>
      <c r="D50" s="20" t="str">
        <f aca="false">IF($A50="","",IFERROR(B50/C50,""))</f>
        <v/>
      </c>
      <c r="E50" s="23" t="str">
        <f aca="false">IF($A50="","",IF(D50="","-",IF(D50&gt;=0.15,"警告:15%以上",IF(D50&gt;=0.08,"注意:8%以上","OK"))))</f>
        <v/>
      </c>
    </row>
    <row r="51" customFormat="false" ht="15" hidden="false" customHeight="false" outlineLevel="0" collapsed="false">
      <c r="A51" s="19" t="str">
        <f aca="false">IF(部署マスタ!A17="","",部署マスタ!A17)</f>
        <v/>
      </c>
      <c r="B51" s="19" t="str">
        <f aca="false">IF($A51="","",COUNTIF(面談記録!$C$4:$C$153,$A51))</f>
        <v/>
      </c>
      <c r="C51" s="19" t="str">
        <f aca="false">IF($A51="","",部署マスタ!B17)</f>
        <v/>
      </c>
      <c r="D51" s="20" t="str">
        <f aca="false">IF($A51="","",IFERROR(B51/C51,""))</f>
        <v/>
      </c>
      <c r="E51" s="23" t="str">
        <f aca="false">IF($A51="","",IF(D51="","-",IF(D51&gt;=0.15,"警告:15%以上",IF(D51&gt;=0.08,"注意:8%以上","OK"))))</f>
        <v/>
      </c>
    </row>
    <row r="52" customFormat="false" ht="15" hidden="false" customHeight="false" outlineLevel="0" collapsed="false">
      <c r="A52" s="19" t="str">
        <f aca="false">IF(部署マスタ!A18="","",部署マスタ!A18)</f>
        <v/>
      </c>
      <c r="B52" s="19" t="str">
        <f aca="false">IF($A52="","",COUNTIF(面談記録!$C$4:$C$153,$A52))</f>
        <v/>
      </c>
      <c r="C52" s="19" t="str">
        <f aca="false">IF($A52="","",部署マスタ!B18)</f>
        <v/>
      </c>
      <c r="D52" s="20" t="str">
        <f aca="false">IF($A52="","",IFERROR(B52/C52,""))</f>
        <v/>
      </c>
      <c r="E52" s="23" t="str">
        <f aca="false">IF($A52="","",IF(D52="","-",IF(D52&gt;=0.15,"警告:15%以上",IF(D52&gt;=0.08,"注意:8%以上","OK"))))</f>
        <v/>
      </c>
    </row>
    <row r="53" customFormat="false" ht="15" hidden="false" customHeight="false" outlineLevel="0" collapsed="false">
      <c r="A53" s="19" t="str">
        <f aca="false">IF(部署マスタ!A19="","",部署マスタ!A19)</f>
        <v/>
      </c>
      <c r="B53" s="19" t="str">
        <f aca="false">IF($A53="","",COUNTIF(面談記録!$C$4:$C$153,$A53))</f>
        <v/>
      </c>
      <c r="C53" s="19" t="str">
        <f aca="false">IF($A53="","",部署マスタ!B19)</f>
        <v/>
      </c>
      <c r="D53" s="20" t="str">
        <f aca="false">IF($A53="","",IFERROR(B53/C53,""))</f>
        <v/>
      </c>
      <c r="E53" s="23" t="str">
        <f aca="false">IF($A53="","",IF(D53="","-",IF(D53&gt;=0.15,"警告:15%以上",IF(D53&gt;=0.08,"注意:8%以上","OK"))))</f>
        <v/>
      </c>
    </row>
    <row r="54" customFormat="false" ht="15" hidden="false" customHeight="false" outlineLevel="0" collapsed="false">
      <c r="A54" s="19" t="str">
        <f aca="false">IF(部署マスタ!A20="","",部署マスタ!A20)</f>
        <v/>
      </c>
      <c r="B54" s="19" t="str">
        <f aca="false">IF($A54="","",COUNTIF(面談記録!$C$4:$C$153,$A54))</f>
        <v/>
      </c>
      <c r="C54" s="19" t="str">
        <f aca="false">IF($A54="","",部署マスタ!B20)</f>
        <v/>
      </c>
      <c r="D54" s="20" t="str">
        <f aca="false">IF($A54="","",IFERROR(B54/C54,""))</f>
        <v/>
      </c>
      <c r="E54" s="23" t="str">
        <f aca="false">IF($A54="","",IF(D54="","-",IF(D54&gt;=0.15,"警告:15%以上",IF(D54&gt;=0.08,"注意:8%以上","OK"))))</f>
        <v/>
      </c>
    </row>
    <row r="55" customFormat="false" ht="15" hidden="false" customHeight="false" outlineLevel="0" collapsed="false">
      <c r="A55" s="19" t="str">
        <f aca="false">IF(部署マスタ!A21="","",部署マスタ!A21)</f>
        <v/>
      </c>
      <c r="B55" s="19" t="str">
        <f aca="false">IF($A55="","",COUNTIF(面談記録!$C$4:$C$153,$A55))</f>
        <v/>
      </c>
      <c r="C55" s="19" t="str">
        <f aca="false">IF($A55="","",部署マスタ!B21)</f>
        <v/>
      </c>
      <c r="D55" s="20" t="str">
        <f aca="false">IF($A55="","",IFERROR(B55/C55,""))</f>
        <v/>
      </c>
      <c r="E55" s="23" t="str">
        <f aca="false">IF($A55="","",IF(D55="","-",IF(D55&gt;=0.15,"警告:15%以上",IF(D55&gt;=0.08,"注意:8%以上","OK"))))</f>
        <v/>
      </c>
    </row>
    <row r="56" customFormat="false" ht="15" hidden="false" customHeight="false" outlineLevel="0" collapsed="false">
      <c r="A56" s="19" t="str">
        <f aca="false">IF(部署マスタ!A22="","",部署マスタ!A22)</f>
        <v/>
      </c>
      <c r="B56" s="19" t="str">
        <f aca="false">IF($A56="","",COUNTIF(面談記録!$C$4:$C$153,$A56))</f>
        <v/>
      </c>
      <c r="C56" s="19" t="str">
        <f aca="false">IF($A56="","",部署マスタ!B22)</f>
        <v/>
      </c>
      <c r="D56" s="20" t="str">
        <f aca="false">IF($A56="","",IFERROR(B56/C56,""))</f>
        <v/>
      </c>
      <c r="E56" s="23" t="str">
        <f aca="false">IF($A56="","",IF(D56="","-",IF(D56&gt;=0.15,"警告:15%以上",IF(D56&gt;=0.08,"注意:8%以上","OK"))))</f>
        <v/>
      </c>
    </row>
  </sheetData>
  <conditionalFormatting sqref="J14:J33">
    <cfRule type="expression" priority="2" aboveAverage="0" equalAverage="0" bottom="0" percent="0" rank="0" text="" dxfId="0">
      <formula>ISNUMBER(SEARCH("警告",J14))</formula>
    </cfRule>
    <cfRule type="expression" priority="3" aboveAverage="0" equalAverage="0" bottom="0" percent="0" rank="0" text="" dxfId="1">
      <formula>ISNUMBER(SEARCH("注意",J14))</formula>
    </cfRule>
    <cfRule type="expression" priority="4" aboveAverage="0" equalAverage="0" bottom="0" percent="0" rank="0" text="" dxfId="2">
      <formula>J14="OK"</formula>
    </cfRule>
  </conditionalFormatting>
  <conditionalFormatting sqref="E37:E56">
    <cfRule type="expression" priority="5" aboveAverage="0" equalAverage="0" bottom="0" percent="0" rank="0" text="" dxfId="0">
      <formula>ISNUMBER(SEARCH("警告",E37))</formula>
    </cfRule>
    <cfRule type="expression" priority="6" aboveAverage="0" equalAverage="0" bottom="0" percent="0" rank="0" text="" dxfId="1">
      <formula>ISNUMBER(SEARCH("注意",E37))</formula>
    </cfRule>
    <cfRule type="expression" priority="7" aboveAverage="0" equalAverage="0" bottom="0" percent="0" rank="0" text="" dxfId="2">
      <formula>E37="OK"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4"/>
    <col collapsed="false" customWidth="true" hidden="false" outlineLevel="0" max="3" min="3" style="0" width="16"/>
    <col collapsed="false" customWidth="true" hidden="false" outlineLevel="0" max="4" min="4" style="0" width="60"/>
  </cols>
  <sheetData>
    <row r="1" customFormat="false" ht="21.6" hidden="false" customHeight="false" outlineLevel="0" collapsed="false">
      <c r="A1" s="24" t="s">
        <v>73</v>
      </c>
    </row>
    <row r="2" customFormat="false" ht="17.15" hidden="false" customHeight="false" outlineLevel="0" collapsed="false">
      <c r="B2" s="3" t="s">
        <v>74</v>
      </c>
    </row>
    <row r="3" customFormat="false" ht="17.15" hidden="false" customHeight="false" outlineLevel="0" collapsed="false">
      <c r="B3" s="25" t="s">
        <v>75</v>
      </c>
    </row>
    <row r="4" customFormat="false" ht="17.15" hidden="false" customHeight="false" outlineLevel="0" collapsed="false">
      <c r="B4" s="25" t="s">
        <v>76</v>
      </c>
    </row>
    <row r="5" customFormat="false" ht="17.15" hidden="false" customHeight="false" outlineLevel="0" collapsed="false">
      <c r="B5" s="25" t="s">
        <v>77</v>
      </c>
    </row>
    <row r="6" customFormat="false" ht="17.15" hidden="false" customHeight="false" outlineLevel="0" collapsed="false">
      <c r="B6" s="25" t="s">
        <v>78</v>
      </c>
    </row>
    <row r="8" customFormat="false" ht="15" hidden="false" customHeight="false" outlineLevel="0" collapsed="false">
      <c r="B8" s="7" t="s">
        <v>79</v>
      </c>
      <c r="C8" s="7" t="s">
        <v>80</v>
      </c>
      <c r="D8" s="7" t="s">
        <v>81</v>
      </c>
    </row>
    <row r="9" customFormat="false" ht="17.15" hidden="false" customHeight="false" outlineLevel="0" collapsed="false">
      <c r="B9" s="26" t="s">
        <v>38</v>
      </c>
      <c r="C9" s="26" t="s">
        <v>82</v>
      </c>
      <c r="D9" s="26"/>
    </row>
    <row r="10" customFormat="false" ht="17.15" hidden="false" customHeight="false" outlineLevel="0" collapsed="false">
      <c r="B10" s="26" t="s">
        <v>83</v>
      </c>
      <c r="C10" s="26" t="s">
        <v>84</v>
      </c>
      <c r="D10" s="26" t="s">
        <v>85</v>
      </c>
    </row>
    <row r="11" customFormat="false" ht="17.15" hidden="false" customHeight="false" outlineLevel="0" collapsed="false">
      <c r="B11" s="26" t="s">
        <v>40</v>
      </c>
      <c r="C11" s="26" t="s">
        <v>84</v>
      </c>
      <c r="D11" s="26" t="s">
        <v>86</v>
      </c>
    </row>
    <row r="12" customFormat="false" ht="17.15" hidden="false" customHeight="false" outlineLevel="0" collapsed="false">
      <c r="B12" s="26" t="s">
        <v>87</v>
      </c>
      <c r="C12" s="26" t="s">
        <v>88</v>
      </c>
      <c r="D12" s="26"/>
    </row>
    <row r="13" customFormat="false" ht="17.15" hidden="false" customHeight="false" outlineLevel="0" collapsed="false">
      <c r="B13" s="26" t="s">
        <v>89</v>
      </c>
      <c r="C13" s="26" t="s">
        <v>84</v>
      </c>
      <c r="D13" s="26" t="s">
        <v>90</v>
      </c>
    </row>
    <row r="14" customFormat="false" ht="17.15" hidden="false" customHeight="false" outlineLevel="0" collapsed="false">
      <c r="B14" s="26" t="s">
        <v>91</v>
      </c>
      <c r="C14" s="26" t="s">
        <v>84</v>
      </c>
      <c r="D14" s="26" t="s">
        <v>90</v>
      </c>
    </row>
    <row r="15" customFormat="false" ht="17.15" hidden="false" customHeight="false" outlineLevel="0" collapsed="false">
      <c r="B15" s="26" t="s">
        <v>44</v>
      </c>
      <c r="C15" s="26" t="s">
        <v>84</v>
      </c>
      <c r="D15" s="26" t="s">
        <v>92</v>
      </c>
    </row>
    <row r="16" customFormat="false" ht="17.15" hidden="false" customHeight="false" outlineLevel="0" collapsed="false">
      <c r="B16" s="26" t="s">
        <v>45</v>
      </c>
      <c r="C16" s="26" t="s">
        <v>93</v>
      </c>
      <c r="D16" s="26"/>
    </row>
    <row r="18" customFormat="false" ht="17.15" hidden="false" customHeight="false" outlineLevel="0" collapsed="false">
      <c r="B18" s="10" t="s">
        <v>94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2026-07-13T01:05:50Z</dcterms:created>
  <dc:creator>openpyxl</dc:creator>
  <dc:description/>
  <dc:language>en-US</dc:language>
  <cp:lastModifiedBy/>
  <dcterms:modified xsi:type="dcterms:W3CDTF">2026-07-13T10:13:14Z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