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1on1判定" sheetId="2" state="visible" r:id="rId4"/>
    <sheet name="運用ルール" sheetId="3" state="visible" r:id="rId5"/>
    <sheet name="議事録ログ" sheetId="4" state="visible" r:id="rId6"/>
    <sheet name="サマリー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<sst xmlns="http://schemas.openxmlformats.org/spreadsheetml/2006/main" count="78" uniqueCount="72">
  <si>
    <r>
      <rPr>
        <b val="true"/>
        <sz val="16"/>
        <color rgb="FF305496"/>
        <rFont val="Yu Gothic"/>
        <family val="0"/>
        <charset val="1"/>
      </rPr>
      <t xml:space="preserve">1on1</t>
    </r>
    <r>
      <rPr>
        <b val="true"/>
        <sz val="16"/>
        <color rgb="FF305496"/>
        <rFont val="Noto Sans CJK SC"/>
        <family val="2"/>
      </rPr>
      <t xml:space="preserve">自動判定</t>
    </r>
    <r>
      <rPr>
        <b val="true"/>
        <sz val="16"/>
        <color rgb="FF305496"/>
        <rFont val="Yu Gothic"/>
        <family val="0"/>
        <charset val="1"/>
      </rPr>
      <t xml:space="preserve">&amp;</t>
    </r>
    <r>
      <rPr>
        <b val="true"/>
        <sz val="16"/>
        <color rgb="FF305496"/>
        <rFont val="Noto Sans CJK SC"/>
        <family val="2"/>
      </rPr>
      <t xml:space="preserve">議事録管理シート</t>
    </r>
    <r>
      <rPr>
        <b val="true"/>
        <sz val="16"/>
        <color rgb="FF305496"/>
        <rFont val="Yu Gothic"/>
        <family val="0"/>
        <charset val="1"/>
      </rPr>
      <t xml:space="preserve">(</t>
    </r>
    <r>
      <rPr>
        <b val="true"/>
        <sz val="16"/>
        <color rgb="FF305496"/>
        <rFont val="Noto Sans CJK SC"/>
        <family val="2"/>
      </rPr>
      <t xml:space="preserve">実務版</t>
    </r>
    <r>
      <rPr>
        <b val="true"/>
        <sz val="16"/>
        <color rgb="FF305496"/>
        <rFont val="Yu Gothic"/>
        <family val="0"/>
        <charset val="1"/>
      </rPr>
      <t xml:space="preserve">)</t>
    </r>
  </si>
  <si>
    <t xml:space="preserve">このファイルでできること</t>
  </si>
  <si>
    <r>
      <rPr>
        <sz val="11"/>
        <rFont val="Yu Gothic"/>
        <family val="0"/>
        <charset val="1"/>
      </rPr>
      <t xml:space="preserve">STEP1:</t>
    </r>
    <r>
      <rPr>
        <sz val="11"/>
        <rFont val="Noto Sans CJK SC"/>
        <family val="2"/>
      </rPr>
      <t xml:space="preserve">カレンダーの予定を「</t>
    </r>
    <r>
      <rPr>
        <sz val="11"/>
        <rFont val="Yu Gothic"/>
        <family val="0"/>
        <charset val="1"/>
      </rPr>
      <t xml:space="preserve">1on1</t>
    </r>
    <r>
      <rPr>
        <sz val="11"/>
        <rFont val="Noto Sans CJK SC"/>
        <family val="2"/>
      </rPr>
      <t xml:space="preserve">判定」シートに貼り、</t>
    </r>
    <r>
      <rPr>
        <sz val="11"/>
        <rFont val="Yu Gothic"/>
        <family val="0"/>
        <charset val="1"/>
      </rPr>
      <t xml:space="preserve">6</t>
    </r>
    <r>
      <rPr>
        <sz val="11"/>
        <rFont val="Noto Sans CJK SC"/>
        <family val="2"/>
      </rPr>
      <t xml:space="preserve">つの特徴を○</t>
    </r>
    <r>
      <rPr>
        <sz val="11"/>
        <rFont val="Yu Gothic"/>
        <family val="0"/>
        <charset val="1"/>
      </rPr>
      <t xml:space="preserve">/×</t>
    </r>
    <r>
      <rPr>
        <sz val="11"/>
        <rFont val="Noto Sans CJK SC"/>
        <family val="2"/>
      </rPr>
      <t xml:space="preserve">で選ぶだけで、</t>
    </r>
    <r>
      <rPr>
        <sz val="11"/>
        <rFont val="Yu Gothic"/>
        <family val="0"/>
        <charset val="1"/>
      </rPr>
      <t xml:space="preserve">1on1</t>
    </r>
    <r>
      <rPr>
        <sz val="11"/>
        <rFont val="Noto Sans CJK SC"/>
        <family val="2"/>
      </rPr>
      <t xml:space="preserve">かどうかを自動判定します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緑</t>
    </r>
    <r>
      <rPr>
        <sz val="11"/>
        <rFont val="Yu Gothic"/>
        <family val="0"/>
        <charset val="1"/>
      </rPr>
      <t xml:space="preserve">=1on1</t>
    </r>
    <r>
      <rPr>
        <sz val="11"/>
        <rFont val="Noto Sans CJK SC"/>
        <family val="2"/>
      </rPr>
      <t xml:space="preserve">として扱う</t>
    </r>
    <r>
      <rPr>
        <sz val="11"/>
        <rFont val="Yu Gothic"/>
        <family val="0"/>
        <charset val="1"/>
      </rPr>
      <t xml:space="preserve">/</t>
    </r>
    <r>
      <rPr>
        <sz val="11"/>
        <rFont val="Noto Sans CJK SC"/>
        <family val="2"/>
      </rPr>
      <t xml:space="preserve">橙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要確認</t>
    </r>
    <r>
      <rPr>
        <sz val="11"/>
        <rFont val="Yu Gothic"/>
        <family val="0"/>
        <charset val="1"/>
      </rPr>
      <t xml:space="preserve">/</t>
    </r>
    <r>
      <rPr>
        <sz val="11"/>
        <rFont val="Noto Sans CJK SC"/>
        <family val="2"/>
      </rPr>
      <t xml:space="preserve">赤</t>
    </r>
    <r>
      <rPr>
        <sz val="11"/>
        <rFont val="Yu Gothic"/>
        <family val="0"/>
        <charset val="1"/>
      </rPr>
      <t xml:space="preserve">=1on1</t>
    </r>
    <r>
      <rPr>
        <sz val="11"/>
        <rFont val="Noto Sans CJK SC"/>
        <family val="2"/>
      </rPr>
      <t xml:space="preserve">ではない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。</t>
    </r>
  </si>
  <si>
    <r>
      <rPr>
        <sz val="11"/>
        <rFont val="Yu Gothic"/>
        <family val="0"/>
        <charset val="1"/>
      </rPr>
      <t xml:space="preserve">STEP2:</t>
    </r>
    <r>
      <rPr>
        <sz val="11"/>
        <rFont val="Noto Sans CJK SC"/>
        <family val="2"/>
      </rPr>
      <t xml:space="preserve">「運用ルール」シートでプルダウンを選ぶと、そのまま社内展開できるルール文が自動生成され、危険な設定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保存先未定・閲覧範囲が広すぎる等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には警告が自動表示されます。</t>
    </r>
  </si>
  <si>
    <r>
      <rPr>
        <sz val="11"/>
        <rFont val="Yu Gothic"/>
        <family val="0"/>
        <charset val="1"/>
      </rPr>
      <t xml:space="preserve">STEP3:</t>
    </r>
    <r>
      <rPr>
        <sz val="11"/>
        <rFont val="Noto Sans CJK SC"/>
        <family val="2"/>
      </rPr>
      <t xml:space="preserve">「議事録ログ」シートで実施記録とフォローアップを管理し、「サマリー」でメンバー別の実施状況・フォロー漏れが自動集計されます。</t>
    </r>
  </si>
  <si>
    <r>
      <rPr>
        <b val="true"/>
        <sz val="12"/>
        <rFont val="Noto Sans CJK SC"/>
        <family val="2"/>
      </rPr>
      <t xml:space="preserve">使い方</t>
    </r>
    <r>
      <rPr>
        <b val="true"/>
        <sz val="12"/>
        <rFont val="Yu Gothic"/>
        <family val="0"/>
        <charset val="1"/>
      </rPr>
      <t xml:space="preserve">(</t>
    </r>
    <r>
      <rPr>
        <b val="true"/>
        <sz val="12"/>
        <rFont val="Noto Sans CJK SC"/>
        <family val="2"/>
      </rPr>
      <t xml:space="preserve">手順</t>
    </r>
    <r>
      <rPr>
        <b val="true"/>
        <sz val="12"/>
        <rFont val="Yu Gothic"/>
        <family val="0"/>
        <charset val="1"/>
      </rPr>
      <t xml:space="preserve">)</t>
    </r>
  </si>
  <si>
    <r>
      <rPr>
        <sz val="11"/>
        <rFont val="Yu Gothic"/>
        <family val="0"/>
        <charset val="1"/>
      </rPr>
      <t xml:space="preserve">1. </t>
    </r>
    <r>
      <rPr>
        <sz val="11"/>
        <rFont val="Noto Sans CJK SC"/>
        <family val="2"/>
      </rPr>
      <t xml:space="preserve">カレンダーから面談らしき予定を「</t>
    </r>
    <r>
      <rPr>
        <sz val="11"/>
        <rFont val="Yu Gothic"/>
        <family val="0"/>
        <charset val="1"/>
      </rPr>
      <t xml:space="preserve">1on1</t>
    </r>
    <r>
      <rPr>
        <sz val="11"/>
        <rFont val="Noto Sans CJK SC"/>
        <family val="2"/>
      </rPr>
      <t xml:space="preserve">判定」シートの</t>
    </r>
    <r>
      <rPr>
        <sz val="11"/>
        <rFont val="Yu Gothic"/>
        <family val="0"/>
        <charset val="1"/>
      </rPr>
      <t xml:space="preserve">A</t>
    </r>
    <r>
      <rPr>
        <sz val="11"/>
        <rFont val="Noto Sans CJK SC"/>
        <family val="2"/>
      </rPr>
      <t xml:space="preserve">〜</t>
    </r>
    <r>
      <rPr>
        <sz val="11"/>
        <rFont val="Yu Gothic"/>
        <family val="0"/>
        <charset val="1"/>
      </rPr>
      <t xml:space="preserve">C</t>
    </r>
    <r>
      <rPr>
        <sz val="11"/>
        <rFont val="Noto Sans CJK SC"/>
        <family val="2"/>
      </rPr>
      <t xml:space="preserve">列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青字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に転記し、</t>
    </r>
    <r>
      <rPr>
        <sz val="11"/>
        <rFont val="Yu Gothic"/>
        <family val="0"/>
        <charset val="1"/>
      </rPr>
      <t xml:space="preserve">6</t>
    </r>
    <r>
      <rPr>
        <sz val="11"/>
        <rFont val="Noto Sans CJK SC"/>
        <family val="2"/>
      </rPr>
      <t xml:space="preserve">つの判定列を○</t>
    </r>
    <r>
      <rPr>
        <sz val="11"/>
        <rFont val="Yu Gothic"/>
        <family val="0"/>
        <charset val="1"/>
      </rPr>
      <t xml:space="preserve">/×</t>
    </r>
    <r>
      <rPr>
        <sz val="11"/>
        <rFont val="Noto Sans CJK SC"/>
        <family val="2"/>
      </rPr>
      <t xml:space="preserve">で選びます。判定は自動表示されます。</t>
    </r>
  </si>
  <si>
    <r>
      <rPr>
        <sz val="11"/>
        <rFont val="Yu Gothic"/>
        <family val="0"/>
        <charset val="1"/>
      </rPr>
      <t xml:space="preserve">2. </t>
    </r>
    <r>
      <rPr>
        <sz val="11"/>
        <rFont val="Noto Sans CJK SC"/>
        <family val="2"/>
      </rPr>
      <t xml:space="preserve">「運用ルール」シートで記録項目・保存先・レビュー・閲覧範囲をプルダウンで決めます。</t>
    </r>
    <r>
      <rPr>
        <sz val="11"/>
        <rFont val="Yu Gothic"/>
        <family val="0"/>
        <charset val="1"/>
      </rPr>
      <t xml:space="preserve">E</t>
    </r>
    <r>
      <rPr>
        <sz val="11"/>
        <rFont val="Noto Sans CJK SC"/>
        <family val="2"/>
      </rPr>
      <t xml:space="preserve">列に警告が出た項目は見直してください。</t>
    </r>
  </si>
  <si>
    <r>
      <rPr>
        <sz val="11"/>
        <rFont val="Yu Gothic"/>
        <family val="0"/>
        <charset val="1"/>
      </rPr>
      <t xml:space="preserve">3. </t>
    </r>
    <r>
      <rPr>
        <sz val="11"/>
        <rFont val="Noto Sans CJK SC"/>
        <family val="2"/>
      </rPr>
      <t xml:space="preserve">生成されたルール文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下部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をコピーして社内に展開します。</t>
    </r>
  </si>
  <si>
    <r>
      <rPr>
        <sz val="11"/>
        <rFont val="Yu Gothic"/>
        <family val="0"/>
        <charset val="1"/>
      </rPr>
      <t xml:space="preserve">4. 1on1</t>
    </r>
    <r>
      <rPr>
        <sz val="11"/>
        <rFont val="Noto Sans CJK SC"/>
        <family val="2"/>
      </rPr>
      <t xml:space="preserve">を実施するたびに「議事録ログ」に</t>
    </r>
    <r>
      <rPr>
        <sz val="11"/>
        <rFont val="Yu Gothic"/>
        <family val="0"/>
        <charset val="1"/>
      </rPr>
      <t xml:space="preserve">1</t>
    </r>
    <r>
      <rPr>
        <sz val="11"/>
        <rFont val="Noto Sans CJK SC"/>
        <family val="2"/>
      </rPr>
      <t xml:space="preserve">行追加します。フォロー要なのに未完了のまま</t>
    </r>
    <r>
      <rPr>
        <sz val="11"/>
        <rFont val="Yu Gothic"/>
        <family val="0"/>
        <charset val="1"/>
      </rPr>
      <t xml:space="preserve">7</t>
    </r>
    <r>
      <rPr>
        <sz val="11"/>
        <rFont val="Noto Sans CJK SC"/>
        <family val="2"/>
      </rPr>
      <t xml:space="preserve">日超過すると赤警告が出ます。</t>
    </r>
  </si>
  <si>
    <t xml:space="preserve">入力ルール</t>
  </si>
  <si>
    <r>
      <rPr>
        <sz val="11"/>
        <rFont val="Noto Sans CJK SC"/>
        <family val="2"/>
      </rPr>
      <t xml:space="preserve">・青字のセル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入力欄です。黒字・緑字のセルは自動計算のため編集しないでください。</t>
    </r>
  </si>
  <si>
    <r>
      <rPr>
        <sz val="11"/>
        <rFont val="Noto Sans CJK SC"/>
        <family val="2"/>
      </rPr>
      <t xml:space="preserve">・判定基準</t>
    </r>
    <r>
      <rPr>
        <sz val="11"/>
        <rFont val="Yu Gothic"/>
        <family val="0"/>
        <charset val="1"/>
      </rPr>
      <t xml:space="preserve">:○</t>
    </r>
    <r>
      <rPr>
        <sz val="11"/>
        <rFont val="Noto Sans CJK SC"/>
        <family val="2"/>
      </rPr>
      <t xml:space="preserve">が</t>
    </r>
    <r>
      <rPr>
        <sz val="11"/>
        <rFont val="Yu Gothic"/>
        <family val="0"/>
        <charset val="1"/>
      </rPr>
      <t xml:space="preserve">5</t>
    </r>
    <r>
      <rPr>
        <sz val="11"/>
        <rFont val="Noto Sans CJK SC"/>
        <family val="2"/>
      </rPr>
      <t xml:space="preserve">個以上</t>
    </r>
    <r>
      <rPr>
        <sz val="11"/>
        <rFont val="Yu Gothic"/>
        <family val="0"/>
        <charset val="1"/>
      </rPr>
      <t xml:space="preserve">=1on1</t>
    </r>
    <r>
      <rPr>
        <sz val="11"/>
        <rFont val="Noto Sans CJK SC"/>
        <family val="2"/>
      </rPr>
      <t xml:space="preserve">として扱う</t>
    </r>
    <r>
      <rPr>
        <sz val="11"/>
        <rFont val="Yu Gothic"/>
        <family val="0"/>
        <charset val="1"/>
      </rPr>
      <t xml:space="preserve">/3</t>
    </r>
    <r>
      <rPr>
        <sz val="11"/>
        <rFont val="Noto Sans CJK SC"/>
        <family val="2"/>
      </rPr>
      <t xml:space="preserve">〜</t>
    </r>
    <r>
      <rPr>
        <sz val="11"/>
        <rFont val="Yu Gothic"/>
        <family val="0"/>
        <charset val="1"/>
      </rPr>
      <t xml:space="preserve">4</t>
    </r>
    <r>
      <rPr>
        <sz val="11"/>
        <rFont val="Noto Sans CJK SC"/>
        <family val="2"/>
      </rPr>
      <t xml:space="preserve">個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要確認</t>
    </r>
    <r>
      <rPr>
        <sz val="11"/>
        <rFont val="Yu Gothic"/>
        <family val="0"/>
        <charset val="1"/>
      </rPr>
      <t xml:space="preserve">/2</t>
    </r>
    <r>
      <rPr>
        <sz val="11"/>
        <rFont val="Noto Sans CJK SC"/>
        <family val="2"/>
      </rPr>
      <t xml:space="preserve">個以下</t>
    </r>
    <r>
      <rPr>
        <sz val="11"/>
        <rFont val="Yu Gothic"/>
        <family val="0"/>
        <charset val="1"/>
      </rPr>
      <t xml:space="preserve">=1on1</t>
    </r>
    <r>
      <rPr>
        <sz val="11"/>
        <rFont val="Noto Sans CJK SC"/>
        <family val="2"/>
      </rPr>
      <t xml:space="preserve">ではない。</t>
    </r>
  </si>
  <si>
    <t xml:space="preserve">注意事項・免責</t>
  </si>
  <si>
    <r>
      <rPr>
        <sz val="11"/>
        <rFont val="Noto Sans CJK SC"/>
        <family val="2"/>
      </rPr>
      <t xml:space="preserve">・</t>
    </r>
    <r>
      <rPr>
        <sz val="11"/>
        <rFont val="Yu Gothic"/>
        <family val="0"/>
        <charset val="1"/>
      </rPr>
      <t xml:space="preserve">1on1</t>
    </r>
    <r>
      <rPr>
        <sz val="11"/>
        <rFont val="Noto Sans CJK SC"/>
        <family val="2"/>
      </rPr>
      <t xml:space="preserve">の記録には個人の状態に関する情報が含まれます。閲覧範囲は必要最小限に設定してください。</t>
    </r>
  </si>
  <si>
    <r>
      <rPr>
        <sz val="11"/>
        <rFont val="Noto Sans CJK SC"/>
        <family val="2"/>
      </rPr>
      <t xml:space="preserve">・カレンダーや議事録ツールと連携して自動化する場合は、</t>
    </r>
    <r>
      <rPr>
        <sz val="11"/>
        <rFont val="Yu Gothic"/>
        <family val="0"/>
        <charset val="1"/>
      </rPr>
      <t xml:space="preserve">Zapier</t>
    </r>
    <r>
      <rPr>
        <sz val="11"/>
        <rFont val="Noto Sans CJK SC"/>
        <family val="2"/>
      </rPr>
      <t xml:space="preserve">や</t>
    </r>
    <r>
      <rPr>
        <sz val="11"/>
        <rFont val="Yu Gothic"/>
        <family val="0"/>
        <charset val="1"/>
      </rPr>
      <t xml:space="preserve">Google Apps Script</t>
    </r>
    <r>
      <rPr>
        <sz val="11"/>
        <rFont val="Noto Sans CJK SC"/>
        <family val="2"/>
      </rPr>
      <t xml:space="preserve">等の連携ツールの導入が別途必要です。</t>
    </r>
  </si>
  <si>
    <r>
      <rPr>
        <sz val="11"/>
        <rFont val="Noto Sans CJK SC"/>
        <family val="2"/>
      </rPr>
      <t xml:space="preserve">・出典</t>
    </r>
    <r>
      <rPr>
        <sz val="11"/>
        <rFont val="Yu Gothic"/>
        <family val="0"/>
        <charset val="1"/>
      </rPr>
      <t xml:space="preserve">:</t>
    </r>
    <r>
      <rPr>
        <sz val="11"/>
        <rFont val="Noto Sans CJK SC"/>
        <family val="2"/>
      </rPr>
      <t xml:space="preserve">ウラ人事 </t>
    </r>
    <r>
      <rPr>
        <sz val="11"/>
        <rFont val="Yu Gothic"/>
        <family val="0"/>
        <charset val="1"/>
      </rPr>
      <t xml:space="preserve">https://ura-jinji.com/1on1-hantei-gijiroku-tabs/</t>
    </r>
  </si>
  <si>
    <r>
      <rPr>
        <b val="true"/>
        <sz val="13"/>
        <color rgb="FF305496"/>
        <rFont val="Yu Gothic"/>
        <family val="0"/>
        <charset val="1"/>
      </rPr>
      <t xml:space="preserve">STEP1 </t>
    </r>
    <r>
      <rPr>
        <b val="true"/>
        <sz val="13"/>
        <color rgb="FF305496"/>
        <rFont val="Noto Sans CJK SC"/>
        <family val="2"/>
      </rPr>
      <t xml:space="preserve">これは</t>
    </r>
    <r>
      <rPr>
        <b val="true"/>
        <sz val="13"/>
        <color rgb="FF305496"/>
        <rFont val="Yu Gothic"/>
        <family val="0"/>
        <charset val="1"/>
      </rPr>
      <t xml:space="preserve">1on1</t>
    </r>
    <r>
      <rPr>
        <b val="true"/>
        <sz val="13"/>
        <color rgb="FF305496"/>
        <rFont val="Noto Sans CJK SC"/>
        <family val="2"/>
      </rPr>
      <t xml:space="preserve">ですか</t>
    </r>
    <r>
      <rPr>
        <b val="true"/>
        <sz val="13"/>
        <color rgb="FF305496"/>
        <rFont val="Yu Gothic"/>
        <family val="0"/>
        <charset val="1"/>
      </rPr>
      <t xml:space="preserve">?</t>
    </r>
    <r>
      <rPr>
        <b val="true"/>
        <sz val="13"/>
        <color rgb="FF305496"/>
        <rFont val="Noto Sans CJK SC"/>
        <family val="2"/>
      </rPr>
      <t xml:space="preserve">の自動判定</t>
    </r>
    <r>
      <rPr>
        <b val="true"/>
        <sz val="13"/>
        <color rgb="FF305496"/>
        <rFont val="Yu Gothic"/>
        <family val="0"/>
        <charset val="1"/>
      </rPr>
      <t xml:space="preserve">(</t>
    </r>
    <r>
      <rPr>
        <b val="true"/>
        <sz val="13"/>
        <color rgb="FF305496"/>
        <rFont val="Noto Sans CJK SC"/>
        <family val="2"/>
      </rPr>
      <t xml:space="preserve">青字セルに入力・選択</t>
    </r>
    <r>
      <rPr>
        <b val="true"/>
        <sz val="13"/>
        <color rgb="FF305496"/>
        <rFont val="Yu Gothic"/>
        <family val="0"/>
        <charset val="1"/>
      </rPr>
      <t xml:space="preserve">)</t>
    </r>
  </si>
  <si>
    <t xml:space="preserve">予定タイトル</t>
  </si>
  <si>
    <t xml:space="preserve">主催者</t>
  </si>
  <si>
    <t xml:space="preserve">参加メンバー</t>
  </si>
  <si>
    <r>
      <rPr>
        <b val="true"/>
        <sz val="11"/>
        <color rgb="FFFFFFFF"/>
        <rFont val="Noto Sans CJK SC"/>
        <family val="2"/>
      </rPr>
      <t xml:space="preserve">タイトルに「</t>
    </r>
    <r>
      <rPr>
        <b val="true"/>
        <sz val="11"/>
        <color rgb="FFFFFFFF"/>
        <rFont val="Yu Gothic"/>
        <family val="0"/>
        <charset val="1"/>
      </rPr>
      <t xml:space="preserve">1on1</t>
    </r>
    <r>
      <rPr>
        <b val="true"/>
        <sz val="11"/>
        <color rgb="FFFFFFFF"/>
        <rFont val="Noto Sans CJK SC"/>
        <family val="2"/>
      </rPr>
      <t xml:space="preserve">」「面談」等の言葉がある</t>
    </r>
  </si>
  <si>
    <r>
      <rPr>
        <b val="true"/>
        <sz val="11"/>
        <color rgb="FFFFFFFF"/>
        <rFont val="Noto Sans CJK SC"/>
        <family val="2"/>
      </rPr>
      <t xml:space="preserve">参加者がちょうど</t>
    </r>
    <r>
      <rPr>
        <b val="true"/>
        <sz val="11"/>
        <color rgb="FFFFFFFF"/>
        <rFont val="Yu Gothic"/>
        <family val="0"/>
        <charset val="1"/>
      </rPr>
      <t xml:space="preserve">2</t>
    </r>
    <r>
      <rPr>
        <b val="true"/>
        <sz val="11"/>
        <color rgb="FFFFFFFF"/>
        <rFont val="Noto Sans CJK SC"/>
        <family val="2"/>
      </rPr>
      <t xml:space="preserve">人</t>
    </r>
  </si>
  <si>
    <r>
      <rPr>
        <b val="true"/>
        <sz val="11"/>
        <color rgb="FFFFFFFF"/>
        <rFont val="Noto Sans CJK SC"/>
        <family val="2"/>
      </rPr>
      <t xml:space="preserve">繰り返しが毎週</t>
    </r>
    <r>
      <rPr>
        <b val="true"/>
        <sz val="11"/>
        <color rgb="FFFFFFFF"/>
        <rFont val="Yu Gothic"/>
        <family val="0"/>
        <charset val="1"/>
      </rPr>
      <t xml:space="preserve">/</t>
    </r>
    <r>
      <rPr>
        <b val="true"/>
        <sz val="11"/>
        <color rgb="FFFFFFFF"/>
        <rFont val="Noto Sans CJK SC"/>
        <family val="2"/>
      </rPr>
      <t xml:space="preserve">隔週</t>
    </r>
  </si>
  <si>
    <r>
      <rPr>
        <b val="true"/>
        <sz val="11"/>
        <color rgb="FFFFFFFF"/>
        <rFont val="Noto Sans CJK SC"/>
        <family val="2"/>
      </rPr>
      <t xml:space="preserve">長さが</t>
    </r>
    <r>
      <rPr>
        <b val="true"/>
        <sz val="11"/>
        <color rgb="FFFFFFFF"/>
        <rFont val="Yu Gothic"/>
        <family val="0"/>
        <charset val="1"/>
      </rPr>
      <t xml:space="preserve">30</t>
    </r>
    <r>
      <rPr>
        <b val="true"/>
        <sz val="11"/>
        <color rgb="FFFFFFFF"/>
        <rFont val="Noto Sans CJK SC"/>
        <family val="2"/>
      </rPr>
      <t xml:space="preserve">〜</t>
    </r>
    <r>
      <rPr>
        <b val="true"/>
        <sz val="11"/>
        <color rgb="FFFFFFFF"/>
        <rFont val="Yu Gothic"/>
        <family val="0"/>
        <charset val="1"/>
      </rPr>
      <t xml:space="preserve">60</t>
    </r>
    <r>
      <rPr>
        <b val="true"/>
        <sz val="11"/>
        <color rgb="FFFFFFFF"/>
        <rFont val="Noto Sans CJK SC"/>
        <family val="2"/>
      </rPr>
      <t xml:space="preserve">分程度</t>
    </r>
  </si>
  <si>
    <t xml:space="preserve">直属の上司と部下の関係</t>
  </si>
  <si>
    <r>
      <rPr>
        <b val="true"/>
        <sz val="11"/>
        <color rgb="FFFFFFFF"/>
        <rFont val="Yu Gothic"/>
        <family val="0"/>
        <charset val="1"/>
      </rPr>
      <t xml:space="preserve">3</t>
    </r>
    <r>
      <rPr>
        <b val="true"/>
        <sz val="11"/>
        <color rgb="FFFFFFFF"/>
        <rFont val="Noto Sans CJK SC"/>
        <family val="2"/>
      </rPr>
      <t xml:space="preserve">人以上前提の言葉がタイトルにない</t>
    </r>
  </si>
  <si>
    <t xml:space="preserve">○の数</t>
  </si>
  <si>
    <t xml:space="preserve">判定</t>
  </si>
  <si>
    <r>
      <rPr>
        <b val="true"/>
        <sz val="11"/>
        <rFont val="Noto Sans CJK SC"/>
        <family val="2"/>
      </rPr>
      <t xml:space="preserve">集計</t>
    </r>
    <r>
      <rPr>
        <b val="true"/>
        <sz val="11"/>
        <rFont val="Yu Gothic"/>
        <family val="0"/>
        <charset val="1"/>
      </rPr>
      <t xml:space="preserve">:</t>
    </r>
  </si>
  <si>
    <r>
      <rPr>
        <sz val="11"/>
        <rFont val="Yu Gothic"/>
        <family val="0"/>
        <charset val="1"/>
      </rPr>
      <t xml:space="preserve">1on1</t>
    </r>
    <r>
      <rPr>
        <sz val="11"/>
        <rFont val="Noto Sans CJK SC"/>
        <family val="2"/>
      </rPr>
      <t xml:space="preserve">として扱う</t>
    </r>
  </si>
  <si>
    <t xml:space="preserve">要確認</t>
  </si>
  <si>
    <r>
      <rPr>
        <sz val="11"/>
        <rFont val="Yu Gothic"/>
        <family val="0"/>
        <charset val="1"/>
      </rPr>
      <t xml:space="preserve">1on1</t>
    </r>
    <r>
      <rPr>
        <sz val="11"/>
        <rFont val="Noto Sans CJK SC"/>
        <family val="2"/>
      </rPr>
      <t xml:space="preserve">ではない</t>
    </r>
  </si>
  <si>
    <r>
      <rPr>
        <b val="true"/>
        <sz val="13"/>
        <color rgb="FF305496"/>
        <rFont val="Yu Gothic"/>
        <family val="0"/>
        <charset val="1"/>
      </rPr>
      <t xml:space="preserve">STEP2 </t>
    </r>
    <r>
      <rPr>
        <b val="true"/>
        <sz val="13"/>
        <color rgb="FF305496"/>
        <rFont val="Noto Sans CJK SC"/>
        <family val="2"/>
      </rPr>
      <t xml:space="preserve">議事録の保存・運用ルールを決める</t>
    </r>
    <r>
      <rPr>
        <b val="true"/>
        <sz val="13"/>
        <color rgb="FF305496"/>
        <rFont val="Yu Gothic"/>
        <family val="0"/>
        <charset val="1"/>
      </rPr>
      <t xml:space="preserve">(C</t>
    </r>
    <r>
      <rPr>
        <b val="true"/>
        <sz val="13"/>
        <color rgb="FF305496"/>
        <rFont val="Noto Sans CJK SC"/>
        <family val="2"/>
      </rPr>
      <t xml:space="preserve">列プルダウンで選択</t>
    </r>
    <r>
      <rPr>
        <b val="true"/>
        <sz val="13"/>
        <color rgb="FF305496"/>
        <rFont val="Yu Gothic"/>
        <family val="0"/>
        <charset val="1"/>
      </rPr>
      <t xml:space="preserve">)</t>
    </r>
  </si>
  <si>
    <t xml:space="preserve">■ 議事録に記録する項目</t>
  </si>
  <si>
    <t xml:space="preserve">実施日</t>
  </si>
  <si>
    <r>
      <rPr>
        <sz val="11"/>
        <rFont val="Noto Sans CJK SC"/>
        <family val="2"/>
      </rPr>
      <t xml:space="preserve">参加者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上司・部下の名前</t>
    </r>
    <r>
      <rPr>
        <sz val="11"/>
        <rFont val="Yu Gothic"/>
        <family val="0"/>
        <charset val="1"/>
      </rPr>
      <t xml:space="preserve">)</t>
    </r>
  </si>
  <si>
    <t xml:space="preserve">話した内容のポイント</t>
  </si>
  <si>
    <t xml:space="preserve">決まったこと・次回までのアクション</t>
  </si>
  <si>
    <t xml:space="preserve">フォローアップが必要な事項</t>
  </si>
  <si>
    <r>
      <rPr>
        <sz val="11"/>
        <rFont val="Noto Sans CJK SC"/>
        <family val="2"/>
      </rPr>
      <t xml:space="preserve">本人の状態や気になる点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任意</t>
    </r>
    <r>
      <rPr>
        <sz val="11"/>
        <rFont val="Yu Gothic"/>
        <family val="0"/>
        <charset val="1"/>
      </rPr>
      <t xml:space="preserve">)</t>
    </r>
  </si>
  <si>
    <r>
      <rPr>
        <b val="true"/>
        <sz val="11"/>
        <rFont val="Noto Sans CJK SC"/>
        <family val="2"/>
      </rPr>
      <t xml:space="preserve">■ 保存先</t>
    </r>
    <r>
      <rPr>
        <b val="true"/>
        <sz val="11"/>
        <rFont val="Yu Gothic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まず</t>
    </r>
    <r>
      <rPr>
        <b val="true"/>
        <sz val="11"/>
        <rFont val="Yu Gothic"/>
        <family val="0"/>
        <charset val="1"/>
      </rPr>
      <t xml:space="preserve">1</t>
    </r>
    <r>
      <rPr>
        <b val="true"/>
        <sz val="11"/>
        <rFont val="Noto Sans CJK SC"/>
        <family val="2"/>
      </rPr>
      <t xml:space="preserve">か所に決める</t>
    </r>
    <r>
      <rPr>
        <b val="true"/>
        <sz val="11"/>
        <rFont val="Yu Gothic"/>
        <family val="0"/>
        <charset val="1"/>
      </rPr>
      <t xml:space="preserve">)</t>
    </r>
  </si>
  <si>
    <r>
      <rPr>
        <sz val="11"/>
        <rFont val="Noto Sans CJK SC"/>
        <family val="2"/>
      </rPr>
      <t xml:space="preserve">選択</t>
    </r>
    <r>
      <rPr>
        <sz val="11"/>
        <rFont val="Yu Gothic"/>
        <family val="0"/>
        <charset val="1"/>
      </rPr>
      <t xml:space="preserve">:</t>
    </r>
  </si>
  <si>
    <t xml:space="preserve">■ レビューの運用</t>
  </si>
  <si>
    <t xml:space="preserve">■ 閲覧できる人の範囲</t>
  </si>
  <si>
    <t xml:space="preserve">■ 保存期間</t>
  </si>
  <si>
    <t xml:space="preserve">■ その他の自由記入ルール</t>
  </si>
  <si>
    <t xml:space="preserve">設定の完了率</t>
  </si>
  <si>
    <r>
      <rPr>
        <b val="true"/>
        <sz val="12"/>
        <color rgb="FF305496"/>
        <rFont val="Noto Sans CJK SC"/>
        <family val="2"/>
      </rPr>
      <t xml:space="preserve">▼ 社内ルール文</t>
    </r>
    <r>
      <rPr>
        <b val="true"/>
        <sz val="12"/>
        <color rgb="FF305496"/>
        <rFont val="Yu Gothic"/>
        <family val="0"/>
        <charset val="1"/>
      </rPr>
      <t xml:space="preserve">(</t>
    </r>
    <r>
      <rPr>
        <b val="true"/>
        <sz val="12"/>
        <color rgb="FF305496"/>
        <rFont val="Noto Sans CJK SC"/>
        <family val="2"/>
      </rPr>
      <t xml:space="preserve">自動生成。このままコピーして使えます</t>
    </r>
    <r>
      <rPr>
        <b val="true"/>
        <sz val="12"/>
        <color rgb="FF305496"/>
        <rFont val="Yu Gothic"/>
        <family val="0"/>
        <charset val="1"/>
      </rPr>
      <t xml:space="preserve">)</t>
    </r>
  </si>
  <si>
    <r>
      <rPr>
        <b val="true"/>
        <sz val="13"/>
        <color rgb="FF305496"/>
        <rFont val="Yu Gothic"/>
        <family val="0"/>
        <charset val="1"/>
      </rPr>
      <t xml:space="preserve">STEP3 </t>
    </r>
    <r>
      <rPr>
        <b val="true"/>
        <sz val="13"/>
        <color rgb="FF305496"/>
        <rFont val="Noto Sans CJK SC"/>
        <family val="2"/>
      </rPr>
      <t xml:space="preserve">議事録ログ</t>
    </r>
    <r>
      <rPr>
        <b val="true"/>
        <sz val="13"/>
        <color rgb="FF305496"/>
        <rFont val="Yu Gothic"/>
        <family val="0"/>
        <charset val="1"/>
      </rPr>
      <t xml:space="preserve">(1</t>
    </r>
    <r>
      <rPr>
        <b val="true"/>
        <sz val="13"/>
        <color rgb="FF305496"/>
        <rFont val="Noto Sans CJK SC"/>
        <family val="2"/>
      </rPr>
      <t xml:space="preserve">行</t>
    </r>
    <r>
      <rPr>
        <b val="true"/>
        <sz val="13"/>
        <color rgb="FF305496"/>
        <rFont val="Yu Gothic"/>
        <family val="0"/>
        <charset val="1"/>
      </rPr>
      <t xml:space="preserve">=1</t>
    </r>
    <r>
      <rPr>
        <b val="true"/>
        <sz val="13"/>
        <color rgb="FF305496"/>
        <rFont val="Noto Sans CJK SC"/>
        <family val="2"/>
      </rPr>
      <t xml:space="preserve">回の</t>
    </r>
    <r>
      <rPr>
        <b val="true"/>
        <sz val="13"/>
        <color rgb="FF305496"/>
        <rFont val="Yu Gothic"/>
        <family val="0"/>
        <charset val="1"/>
      </rPr>
      <t xml:space="preserve">1on1</t>
    </r>
    <r>
      <rPr>
        <b val="true"/>
        <sz val="13"/>
        <color rgb="FF305496"/>
        <rFont val="Noto Sans CJK SC"/>
        <family val="2"/>
      </rPr>
      <t xml:space="preserve">。青字セルに入力</t>
    </r>
    <r>
      <rPr>
        <b val="true"/>
        <sz val="13"/>
        <color rgb="FF305496"/>
        <rFont val="Yu Gothic"/>
        <family val="0"/>
        <charset val="1"/>
      </rPr>
      <t xml:space="preserve">)</t>
    </r>
  </si>
  <si>
    <t xml:space="preserve">メンバー名</t>
  </si>
  <si>
    <t xml:space="preserve">マネージャー名</t>
  </si>
  <si>
    <t xml:space="preserve">実施状況</t>
  </si>
  <si>
    <t xml:space="preserve">決定事項・次回アクション</t>
  </si>
  <si>
    <t xml:space="preserve">フォロー要否</t>
  </si>
  <si>
    <t xml:space="preserve">フォロー期限</t>
  </si>
  <si>
    <t xml:space="preserve">フォロー完了</t>
  </si>
  <si>
    <t xml:space="preserve">経過警告</t>
  </si>
  <si>
    <r>
      <rPr>
        <b val="true"/>
        <sz val="13"/>
        <color rgb="FF305496"/>
        <rFont val="Noto Sans CJK SC"/>
        <family val="2"/>
      </rPr>
      <t xml:space="preserve">実施サマリー</t>
    </r>
    <r>
      <rPr>
        <b val="true"/>
        <sz val="13"/>
        <color rgb="FF305496"/>
        <rFont val="Yu Gothic"/>
        <family val="0"/>
        <charset val="1"/>
      </rPr>
      <t xml:space="preserve">(</t>
    </r>
    <r>
      <rPr>
        <b val="true"/>
        <sz val="13"/>
        <color rgb="FF305496"/>
        <rFont val="Noto Sans CJK SC"/>
        <family val="2"/>
      </rPr>
      <t xml:space="preserve">自動集計。</t>
    </r>
    <r>
      <rPr>
        <b val="true"/>
        <sz val="13"/>
        <color rgb="FF305496"/>
        <rFont val="Yu Gothic"/>
        <family val="0"/>
        <charset val="1"/>
      </rPr>
      <t xml:space="preserve">B</t>
    </r>
    <r>
      <rPr>
        <b val="true"/>
        <sz val="13"/>
        <color rgb="FF305496"/>
        <rFont val="Noto Sans CJK SC"/>
        <family val="2"/>
      </rPr>
      <t xml:space="preserve">列のメンバー名だけ入力</t>
    </r>
    <r>
      <rPr>
        <b val="true"/>
        <sz val="13"/>
        <color rgb="FF305496"/>
        <rFont val="Yu Gothic"/>
        <family val="0"/>
        <charset val="1"/>
      </rPr>
      <t xml:space="preserve">)</t>
    </r>
  </si>
  <si>
    <t xml:space="preserve">指標</t>
  </si>
  <si>
    <t xml:space="preserve">値</t>
  </si>
  <si>
    <r>
      <rPr>
        <sz val="11"/>
        <rFont val="Noto Sans CJK SC"/>
        <family val="2"/>
      </rPr>
      <t xml:space="preserve">記録件数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合計</t>
    </r>
    <r>
      <rPr>
        <sz val="11"/>
        <rFont val="Yu Gothic"/>
        <family val="0"/>
        <charset val="1"/>
      </rPr>
      <t xml:space="preserve">)</t>
    </r>
  </si>
  <si>
    <t xml:space="preserve">実施済み件数</t>
  </si>
  <si>
    <t xml:space="preserve">延期・中止件数</t>
  </si>
  <si>
    <t xml:space="preserve">フォロー要 件数</t>
  </si>
  <si>
    <t xml:space="preserve">フォロー未完了 件数</t>
  </si>
  <si>
    <t xml:space="preserve">期限超過アラート 件数</t>
  </si>
  <si>
    <r>
      <rPr>
        <b val="true"/>
        <sz val="11"/>
        <rFont val="Noto Sans CJK SC"/>
        <family val="2"/>
      </rPr>
      <t xml:space="preserve">メンバー別 実施状況</t>
    </r>
    <r>
      <rPr>
        <b val="true"/>
        <sz val="11"/>
        <rFont val="Yu Gothic"/>
        <family val="0"/>
        <charset val="1"/>
      </rPr>
      <t xml:space="preserve">(B</t>
    </r>
    <r>
      <rPr>
        <b val="true"/>
        <sz val="11"/>
        <rFont val="Noto Sans CJK SC"/>
        <family val="2"/>
      </rPr>
      <t xml:space="preserve">列にメンバー名を入力</t>
    </r>
    <r>
      <rPr>
        <b val="true"/>
        <sz val="11"/>
        <rFont val="Yu Gothic"/>
        <family val="0"/>
        <charset val="1"/>
      </rPr>
      <t xml:space="preserve">)</t>
    </r>
  </si>
  <si>
    <t xml:space="preserve">実施回数</t>
  </si>
  <si>
    <t xml:space="preserve">フォロー要</t>
  </si>
  <si>
    <t xml:space="preserve">未完了フォロー</t>
  </si>
  <si>
    <t xml:space="preserve">状態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</si>
</sst>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yyyy/mm/dd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05496"/>
      <name val="Yu Gothic"/>
      <family val="0"/>
      <charset val="1"/>
    </font>
    <font>
      <b val="true"/>
      <sz val="16"/>
      <color rgb="FF305496"/>
      <name val="Noto Sans CJK SC"/>
      <family val="2"/>
    </font>
    <font>
      <sz val="11"/>
      <name val="Yu Gothic"/>
      <family val="0"/>
      <charset val="1"/>
    </font>
    <font>
      <b val="true"/>
      <sz val="12"/>
      <name val="Noto Sans CJK SC"/>
      <family val="2"/>
    </font>
    <font>
      <sz val="11"/>
      <name val="Noto Sans CJK SC"/>
      <family val="2"/>
    </font>
    <font>
      <b val="true"/>
      <sz val="12"/>
      <name val="Yu Gothic"/>
      <family val="0"/>
      <charset val="1"/>
    </font>
    <font>
      <b val="true"/>
      <sz val="13"/>
      <color rgb="FF305496"/>
      <name val="Yu Gothic"/>
      <family val="0"/>
      <charset val="1"/>
    </font>
    <font>
      <b val="true"/>
      <sz val="13"/>
      <color rgb="FF305496"/>
      <name val="Noto Sans CJK SC"/>
      <family val="2"/>
    </font>
    <font>
      <b val="true"/>
      <sz val="11"/>
      <color rgb="FFFFFFFF"/>
      <name val="Noto Sans CJK SC"/>
      <family val="2"/>
    </font>
    <font>
      <b val="true"/>
      <sz val="11"/>
      <color rgb="FFFFFFFF"/>
      <name val="Yu Gothic"/>
      <family val="0"/>
      <charset val="1"/>
    </font>
    <font>
      <sz val="11"/>
      <color rgb="FF0000FF"/>
      <name val="Yu Gothic"/>
      <family val="0"/>
      <charset val="1"/>
    </font>
    <font>
      <b val="true"/>
      <sz val="11"/>
      <name val="Noto Sans CJK SC"/>
      <family val="2"/>
    </font>
    <font>
      <b val="true"/>
      <sz val="11"/>
      <name val="Yu Gothic"/>
      <family val="0"/>
      <charset val="1"/>
    </font>
    <font>
      <sz val="11"/>
      <color rgb="FF008000"/>
      <name val="Yu Gothic"/>
      <family val="0"/>
      <charset val="1"/>
    </font>
    <font>
      <b val="true"/>
      <sz val="12"/>
      <color rgb="FF305496"/>
      <name val="Noto Sans CJK SC"/>
      <family val="2"/>
    </font>
    <font>
      <b val="true"/>
      <sz val="12"/>
      <color rgb="FF305496"/>
      <name val="Yu Gothic"/>
      <family val="0"/>
      <charset val="1"/>
    </font>
    <font>
      <sz val="11"/>
      <color rgb="FF008000"/>
      <name val="Noto Sans CJK SC"/>
      <family val="2"/>
    </font>
    <font>
      <b val="true"/>
      <sz val="18"/>
      <color rgb="FF000000"/>
      <name val="Noto Sans CJK SC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D9D9"/>
      </patternFill>
    </fill>
    <fill>
      <patternFill patternType="solid">
        <fgColor rgb="FF305496"/>
        <bgColor rgb="FF0066CC"/>
      </patternFill>
    </fill>
    <fill>
      <patternFill patternType="solid">
        <fgColor rgb="FFFFF2CC"/>
        <bgColor rgb="FFFFEB9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Yu Gothic"/>
        <charset val="1"/>
        <family val="0"/>
        <color rgb="FF006100"/>
      </font>
      <fill>
        <patternFill>
          <bgColor rgb="FFC6EFCE"/>
        </patternFill>
      </fill>
    </dxf>
    <dxf>
      <font>
        <name val="Yu Gothic"/>
        <charset val="1"/>
        <family val="0"/>
        <color rgb="FF9C6500"/>
      </font>
      <fill>
        <patternFill>
          <bgColor rgb="FFFFEB9C"/>
        </patternFill>
      </fill>
    </dxf>
    <dxf>
      <font>
        <name val="Yu Gothic"/>
        <charset val="1"/>
        <family val="0"/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B0B0B0"/>
      <rgbColor rgb="FF878787"/>
      <rgbColor rgb="FF9999FF"/>
      <rgbColor rgb="FF993366"/>
      <rgbColor rgb="FFFFF2CC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6100"/>
      <rgbColor rgb="FF333300"/>
      <rgbColor rgb="FF993300"/>
      <rgbColor rgb="FF993366"/>
      <rgbColor rgb="FF30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メンバー別 1on1実施回数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サマリー!$B$13:$B$22</c:f>
              <c:str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strCache>
            </c:strRef>
          </c:cat>
          <c:val>
            <c:numRef>
              <c:f>サマリー!$C$13:$C$22</c:f>
              <c:numCache>
                <c:formatCode>General</c:formatCode>
                <c:ptCount val="10"/>
              </c:numCache>
            </c:numRef>
          </c:val>
        </c:ser>
        <c:gapWidth val="150"/>
        <c:overlap val="0"/>
        <c:axId val="86762782"/>
        <c:axId val="99650772"/>
      </c:barChart>
      <c:catAx>
        <c:axId val="8676278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9650772"/>
        <c:crosses val="autoZero"/>
        <c:auto val="1"/>
        <c:lblAlgn val="ctr"/>
        <c:lblOffset val="100"/>
        <c:noMultiLvlLbl val="0"/>
      </c:catAx>
      <c:valAx>
        <c:axId val="9965077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8676278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2</xdr:row>
      <xdr:rowOff>0</xdr:rowOff>
    </xdr:from>
    <xdr:to>
      <xdr:col>15</xdr:col>
      <xdr:colOff>507600</xdr:colOff>
      <xdr:row>16</xdr:row>
      <xdr:rowOff>158040</xdr:rowOff>
    </xdr:to>
    <xdr:graphicFrame>
      <xdr:nvGraphicFramePr>
        <xdr:cNvPr id="1" name="Chart 1"/>
        <xdr:cNvGraphicFramePr/>
      </xdr:nvGraphicFramePr>
      <xdr:xfrm>
        <a:off x="6109200" y="44568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1" customFormat="false" ht="23.85" hidden="false" customHeight="false" outlineLevel="0" collapsed="false">
      <c r="B1" s="1" t="s">
        <v>0</v>
      </c>
    </row>
    <row r="2" customFormat="false" ht="15" hidden="false" customHeight="false" outlineLevel="0" collapsed="false">
      <c r="B2" s="2"/>
    </row>
    <row r="3" customFormat="false" ht="15" hidden="false" customHeight="false" outlineLevel="0" collapsed="false">
      <c r="B3" s="3" t="s">
        <v>1</v>
      </c>
    </row>
    <row r="4" customFormat="false" ht="32.8" hidden="false" customHeight="false" outlineLevel="0" collapsed="false">
      <c r="B4" s="2" t="s">
        <v>2</v>
      </c>
    </row>
    <row r="5" customFormat="false" ht="32.8" hidden="false" customHeight="false" outlineLevel="0" collapsed="false">
      <c r="B5" s="2" t="s">
        <v>3</v>
      </c>
    </row>
    <row r="6" customFormat="false" ht="32.8" hidden="false" customHeight="false" outlineLevel="0" collapsed="false">
      <c r="B6" s="2" t="s">
        <v>4</v>
      </c>
    </row>
    <row r="7" customFormat="false" ht="15" hidden="false" customHeight="false" outlineLevel="0" collapsed="false">
      <c r="B7" s="2"/>
    </row>
    <row r="8" customFormat="false" ht="19.4" hidden="false" customHeight="false" outlineLevel="0" collapsed="false">
      <c r="B8" s="3" t="s">
        <v>5</v>
      </c>
    </row>
    <row r="9" customFormat="false" ht="32.8" hidden="false" customHeight="false" outlineLevel="0" collapsed="false">
      <c r="B9" s="2" t="s">
        <v>6</v>
      </c>
    </row>
    <row r="10" customFormat="false" ht="32.8" hidden="false" customHeight="false" outlineLevel="0" collapsed="false">
      <c r="B10" s="2" t="s">
        <v>7</v>
      </c>
    </row>
    <row r="11" customFormat="false" ht="17.15" hidden="false" customHeight="false" outlineLevel="0" collapsed="false">
      <c r="B11" s="2" t="s">
        <v>8</v>
      </c>
    </row>
    <row r="12" customFormat="false" ht="32.8" hidden="false" customHeight="false" outlineLevel="0" collapsed="false">
      <c r="B12" s="2" t="s">
        <v>9</v>
      </c>
    </row>
    <row r="13" customFormat="false" ht="15" hidden="false" customHeight="false" outlineLevel="0" collapsed="false">
      <c r="B13" s="2"/>
    </row>
    <row r="14" customFormat="false" ht="15" hidden="false" customHeight="false" outlineLevel="0" collapsed="false">
      <c r="B14" s="3" t="s">
        <v>10</v>
      </c>
    </row>
    <row r="15" customFormat="false" ht="17.15" hidden="false" customHeight="false" outlineLevel="0" collapsed="false">
      <c r="B15" s="4" t="s">
        <v>11</v>
      </c>
    </row>
    <row r="16" customFormat="false" ht="17.15" hidden="false" customHeight="false" outlineLevel="0" collapsed="false">
      <c r="B16" s="4" t="s">
        <v>12</v>
      </c>
    </row>
    <row r="17" customFormat="false" ht="15" hidden="false" customHeight="false" outlineLevel="0" collapsed="false">
      <c r="B17" s="2"/>
    </row>
    <row r="18" customFormat="false" ht="15" hidden="false" customHeight="false" outlineLevel="0" collapsed="false">
      <c r="B18" s="3" t="s">
        <v>13</v>
      </c>
    </row>
    <row r="19" customFormat="false" ht="17.15" hidden="false" customHeight="false" outlineLevel="0" collapsed="false">
      <c r="B19" s="4" t="s">
        <v>14</v>
      </c>
    </row>
    <row r="20" customFormat="false" ht="32.8" hidden="false" customHeight="false" outlineLevel="0" collapsed="false">
      <c r="B20" s="4" t="s">
        <v>15</v>
      </c>
    </row>
    <row r="21" customFormat="false" ht="17.15" hidden="false" customHeight="false" outlineLevel="0" collapsed="false">
      <c r="B21" s="4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12"/>
    <col collapsed="false" customWidth="true" hidden="false" outlineLevel="0" max="9" min="4" style="0" width="15"/>
    <col collapsed="false" customWidth="true" hidden="false" outlineLevel="0" max="10" min="10" style="0" width="8"/>
    <col collapsed="false" customWidth="true" hidden="false" outlineLevel="0" max="11" min="11" style="0" width="16"/>
  </cols>
  <sheetData>
    <row r="1" customFormat="false" ht="20.1" hidden="false" customHeight="false" outlineLevel="0" collapsed="false">
      <c r="A1" s="5" t="s">
        <v>17</v>
      </c>
    </row>
    <row r="4" customFormat="false" ht="42" hidden="false" customHeight="true" outlineLevel="0" collapsed="false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7" t="s">
        <v>26</v>
      </c>
      <c r="J4" s="6" t="s">
        <v>27</v>
      </c>
      <c r="K4" s="6" t="s">
        <v>28</v>
      </c>
    </row>
    <row r="5" customFormat="false" ht="15" hidden="false" customHeight="false" outlineLevel="0" collapsed="false">
      <c r="A5" s="8"/>
      <c r="B5" s="8"/>
      <c r="C5" s="8"/>
      <c r="D5" s="9"/>
      <c r="E5" s="9"/>
      <c r="F5" s="9"/>
      <c r="G5" s="9"/>
      <c r="H5" s="9"/>
      <c r="I5" s="9"/>
      <c r="J5" s="10" t="str">
        <f aca="false">IF($A5="","",COUNTIF(D5:I5,"○"))</f>
        <v/>
      </c>
      <c r="K5" s="10" t="str">
        <f aca="false">IF($J5="","",IF($J5&gt;=5,"1on1として扱う",IF($J5&gt;=3,"要確認","1on1ではない")))</f>
        <v/>
      </c>
    </row>
    <row r="6" customFormat="false" ht="15" hidden="false" customHeight="false" outlineLevel="0" collapsed="false">
      <c r="A6" s="8"/>
      <c r="B6" s="8"/>
      <c r="C6" s="8"/>
      <c r="D6" s="9"/>
      <c r="E6" s="9"/>
      <c r="F6" s="9"/>
      <c r="G6" s="9"/>
      <c r="H6" s="9"/>
      <c r="I6" s="9"/>
      <c r="J6" s="10" t="str">
        <f aca="false">IF($A6="","",COUNTIF(D6:I6,"○"))</f>
        <v/>
      </c>
      <c r="K6" s="10" t="str">
        <f aca="false">IF($J6="","",IF($J6&gt;=5,"1on1として扱う",IF($J6&gt;=3,"要確認","1on1ではない")))</f>
        <v/>
      </c>
    </row>
    <row r="7" customFormat="false" ht="15" hidden="false" customHeight="false" outlineLevel="0" collapsed="false">
      <c r="A7" s="8"/>
      <c r="B7" s="8"/>
      <c r="C7" s="8"/>
      <c r="D7" s="9"/>
      <c r="E7" s="9"/>
      <c r="F7" s="9"/>
      <c r="G7" s="9"/>
      <c r="H7" s="9"/>
      <c r="I7" s="9"/>
      <c r="J7" s="10" t="str">
        <f aca="false">IF($A7="","",COUNTIF(D7:I7,"○"))</f>
        <v/>
      </c>
      <c r="K7" s="10" t="str">
        <f aca="false">IF($J7="","",IF($J7&gt;=5,"1on1として扱う",IF($J7&gt;=3,"要確認","1on1ではない")))</f>
        <v/>
      </c>
    </row>
    <row r="8" customFormat="false" ht="15" hidden="false" customHeight="false" outlineLevel="0" collapsed="false">
      <c r="A8" s="8"/>
      <c r="B8" s="8"/>
      <c r="C8" s="8"/>
      <c r="D8" s="9"/>
      <c r="E8" s="9"/>
      <c r="F8" s="9"/>
      <c r="G8" s="9"/>
      <c r="H8" s="9"/>
      <c r="I8" s="9"/>
      <c r="J8" s="10" t="str">
        <f aca="false">IF($A8="","",COUNTIF(D8:I8,"○"))</f>
        <v/>
      </c>
      <c r="K8" s="10" t="str">
        <f aca="false">IF($J8="","",IF($J8&gt;=5,"1on1として扱う",IF($J8&gt;=3,"要確認","1on1ではない")))</f>
        <v/>
      </c>
    </row>
    <row r="9" customFormat="false" ht="15" hidden="false" customHeight="false" outlineLevel="0" collapsed="false">
      <c r="A9" s="8"/>
      <c r="B9" s="8"/>
      <c r="C9" s="8"/>
      <c r="D9" s="9"/>
      <c r="E9" s="9"/>
      <c r="F9" s="9"/>
      <c r="G9" s="9"/>
      <c r="H9" s="9"/>
      <c r="I9" s="9"/>
      <c r="J9" s="10" t="str">
        <f aca="false">IF($A9="","",COUNTIF(D9:I9,"○"))</f>
        <v/>
      </c>
      <c r="K9" s="10" t="str">
        <f aca="false">IF($J9="","",IF($J9&gt;=5,"1on1として扱う",IF($J9&gt;=3,"要確認","1on1ではない")))</f>
        <v/>
      </c>
    </row>
    <row r="10" customFormat="false" ht="15" hidden="false" customHeight="false" outlineLevel="0" collapsed="false">
      <c r="A10" s="8"/>
      <c r="B10" s="8"/>
      <c r="C10" s="8"/>
      <c r="D10" s="9"/>
      <c r="E10" s="9"/>
      <c r="F10" s="9"/>
      <c r="G10" s="9"/>
      <c r="H10" s="9"/>
      <c r="I10" s="9"/>
      <c r="J10" s="10" t="str">
        <f aca="false">IF($A10="","",COUNTIF(D10:I10,"○"))</f>
        <v/>
      </c>
      <c r="K10" s="10" t="str">
        <f aca="false">IF($J10="","",IF($J10&gt;=5,"1on1として扱う",IF($J10&gt;=3,"要確認","1on1ではない")))</f>
        <v/>
      </c>
    </row>
    <row r="11" customFormat="false" ht="15" hidden="false" customHeight="false" outlineLevel="0" collapsed="false">
      <c r="A11" s="8"/>
      <c r="B11" s="8"/>
      <c r="C11" s="8"/>
      <c r="D11" s="9"/>
      <c r="E11" s="9"/>
      <c r="F11" s="9"/>
      <c r="G11" s="9"/>
      <c r="H11" s="9"/>
      <c r="I11" s="9"/>
      <c r="J11" s="10" t="str">
        <f aca="false">IF($A11="","",COUNTIF(D11:I11,"○"))</f>
        <v/>
      </c>
      <c r="K11" s="10" t="str">
        <f aca="false">IF($J11="","",IF($J11&gt;=5,"1on1として扱う",IF($J11&gt;=3,"要確認","1on1ではない")))</f>
        <v/>
      </c>
    </row>
    <row r="12" customFormat="false" ht="15" hidden="false" customHeight="false" outlineLevel="0" collapsed="false">
      <c r="A12" s="8"/>
      <c r="B12" s="8"/>
      <c r="C12" s="8"/>
      <c r="D12" s="9"/>
      <c r="E12" s="9"/>
      <c r="F12" s="9"/>
      <c r="G12" s="9"/>
      <c r="H12" s="9"/>
      <c r="I12" s="9"/>
      <c r="J12" s="10" t="str">
        <f aca="false">IF($A12="","",COUNTIF(D12:I12,"○"))</f>
        <v/>
      </c>
      <c r="K12" s="10" t="str">
        <f aca="false">IF($J12="","",IF($J12&gt;=5,"1on1として扱う",IF($J12&gt;=3,"要確認","1on1ではない")))</f>
        <v/>
      </c>
    </row>
    <row r="13" customFormat="false" ht="15" hidden="false" customHeight="false" outlineLevel="0" collapsed="false">
      <c r="A13" s="8"/>
      <c r="B13" s="8"/>
      <c r="C13" s="8"/>
      <c r="D13" s="9"/>
      <c r="E13" s="9"/>
      <c r="F13" s="9"/>
      <c r="G13" s="9"/>
      <c r="H13" s="9"/>
      <c r="I13" s="9"/>
      <c r="J13" s="10" t="str">
        <f aca="false">IF($A13="","",COUNTIF(D13:I13,"○"))</f>
        <v/>
      </c>
      <c r="K13" s="10" t="str">
        <f aca="false">IF($J13="","",IF($J13&gt;=5,"1on1として扱う",IF($J13&gt;=3,"要確認","1on1ではない")))</f>
        <v/>
      </c>
    </row>
    <row r="14" customFormat="false" ht="15" hidden="false" customHeight="false" outlineLevel="0" collapsed="false">
      <c r="A14" s="8"/>
      <c r="B14" s="8"/>
      <c r="C14" s="8"/>
      <c r="D14" s="9"/>
      <c r="E14" s="9"/>
      <c r="F14" s="9"/>
      <c r="G14" s="9"/>
      <c r="H14" s="9"/>
      <c r="I14" s="9"/>
      <c r="J14" s="10" t="str">
        <f aca="false">IF($A14="","",COUNTIF(D14:I14,"○"))</f>
        <v/>
      </c>
      <c r="K14" s="10" t="str">
        <f aca="false">IF($J14="","",IF($J14&gt;=5,"1on1として扱う",IF($J14&gt;=3,"要確認","1on1ではない")))</f>
        <v/>
      </c>
    </row>
    <row r="15" customFormat="false" ht="15" hidden="false" customHeight="false" outlineLevel="0" collapsed="false">
      <c r="A15" s="8"/>
      <c r="B15" s="8"/>
      <c r="C15" s="8"/>
      <c r="D15" s="9"/>
      <c r="E15" s="9"/>
      <c r="F15" s="9"/>
      <c r="G15" s="9"/>
      <c r="H15" s="9"/>
      <c r="I15" s="9"/>
      <c r="J15" s="10" t="str">
        <f aca="false">IF($A15="","",COUNTIF(D15:I15,"○"))</f>
        <v/>
      </c>
      <c r="K15" s="10" t="str">
        <f aca="false">IF($J15="","",IF($J15&gt;=5,"1on1として扱う",IF($J15&gt;=3,"要確認","1on1ではない")))</f>
        <v/>
      </c>
    </row>
    <row r="16" customFormat="false" ht="15" hidden="false" customHeight="false" outlineLevel="0" collapsed="false">
      <c r="A16" s="8"/>
      <c r="B16" s="8"/>
      <c r="C16" s="8"/>
      <c r="D16" s="9"/>
      <c r="E16" s="9"/>
      <c r="F16" s="9"/>
      <c r="G16" s="9"/>
      <c r="H16" s="9"/>
      <c r="I16" s="9"/>
      <c r="J16" s="10" t="str">
        <f aca="false">IF($A16="","",COUNTIF(D16:I16,"○"))</f>
        <v/>
      </c>
      <c r="K16" s="10" t="str">
        <f aca="false">IF($J16="","",IF($J16&gt;=5,"1on1として扱う",IF($J16&gt;=3,"要確認","1on1ではない")))</f>
        <v/>
      </c>
    </row>
    <row r="17" customFormat="false" ht="15" hidden="false" customHeight="false" outlineLevel="0" collapsed="false">
      <c r="A17" s="8"/>
      <c r="B17" s="8"/>
      <c r="C17" s="8"/>
      <c r="D17" s="9"/>
      <c r="E17" s="9"/>
      <c r="F17" s="9"/>
      <c r="G17" s="9"/>
      <c r="H17" s="9"/>
      <c r="I17" s="9"/>
      <c r="J17" s="10" t="str">
        <f aca="false">IF($A17="","",COUNTIF(D17:I17,"○"))</f>
        <v/>
      </c>
      <c r="K17" s="10" t="str">
        <f aca="false">IF($J17="","",IF($J17&gt;=5,"1on1として扱う",IF($J17&gt;=3,"要確認","1on1ではない")))</f>
        <v/>
      </c>
    </row>
    <row r="18" customFormat="false" ht="15" hidden="false" customHeight="false" outlineLevel="0" collapsed="false">
      <c r="A18" s="8"/>
      <c r="B18" s="8"/>
      <c r="C18" s="8"/>
      <c r="D18" s="9"/>
      <c r="E18" s="9"/>
      <c r="F18" s="9"/>
      <c r="G18" s="9"/>
      <c r="H18" s="9"/>
      <c r="I18" s="9"/>
      <c r="J18" s="10" t="str">
        <f aca="false">IF($A18="","",COUNTIF(D18:I18,"○"))</f>
        <v/>
      </c>
      <c r="K18" s="10" t="str">
        <f aca="false">IF($J18="","",IF($J18&gt;=5,"1on1として扱う",IF($J18&gt;=3,"要確認","1on1ではない")))</f>
        <v/>
      </c>
    </row>
    <row r="19" customFormat="false" ht="15" hidden="false" customHeight="false" outlineLevel="0" collapsed="false">
      <c r="A19" s="8"/>
      <c r="B19" s="8"/>
      <c r="C19" s="8"/>
      <c r="D19" s="9"/>
      <c r="E19" s="9"/>
      <c r="F19" s="9"/>
      <c r="G19" s="9"/>
      <c r="H19" s="9"/>
      <c r="I19" s="9"/>
      <c r="J19" s="10" t="str">
        <f aca="false">IF($A19="","",COUNTIF(D19:I19,"○"))</f>
        <v/>
      </c>
      <c r="K19" s="10" t="str">
        <f aca="false">IF($J19="","",IF($J19&gt;=5,"1on1として扱う",IF($J19&gt;=3,"要確認","1on1ではない")))</f>
        <v/>
      </c>
    </row>
    <row r="20" customFormat="false" ht="15" hidden="false" customHeight="false" outlineLevel="0" collapsed="false">
      <c r="A20" s="8"/>
      <c r="B20" s="8"/>
      <c r="C20" s="8"/>
      <c r="D20" s="9"/>
      <c r="E20" s="9"/>
      <c r="F20" s="9"/>
      <c r="G20" s="9"/>
      <c r="H20" s="9"/>
      <c r="I20" s="9"/>
      <c r="J20" s="10" t="str">
        <f aca="false">IF($A20="","",COUNTIF(D20:I20,"○"))</f>
        <v/>
      </c>
      <c r="K20" s="10" t="str">
        <f aca="false">IF($J20="","",IF($J20&gt;=5,"1on1として扱う",IF($J20&gt;=3,"要確認","1on1ではない")))</f>
        <v/>
      </c>
    </row>
    <row r="21" customFormat="false" ht="15" hidden="false" customHeight="false" outlineLevel="0" collapsed="false">
      <c r="A21" s="8"/>
      <c r="B21" s="8"/>
      <c r="C21" s="8"/>
      <c r="D21" s="9"/>
      <c r="E21" s="9"/>
      <c r="F21" s="9"/>
      <c r="G21" s="9"/>
      <c r="H21" s="9"/>
      <c r="I21" s="9"/>
      <c r="J21" s="10" t="str">
        <f aca="false">IF($A21="","",COUNTIF(D21:I21,"○"))</f>
        <v/>
      </c>
      <c r="K21" s="10" t="str">
        <f aca="false">IF($J21="","",IF($J21&gt;=5,"1on1として扱う",IF($J21&gt;=3,"要確認","1on1ではない")))</f>
        <v/>
      </c>
    </row>
    <row r="22" customFormat="false" ht="15" hidden="false" customHeight="false" outlineLevel="0" collapsed="false">
      <c r="A22" s="8"/>
      <c r="B22" s="8"/>
      <c r="C22" s="8"/>
      <c r="D22" s="9"/>
      <c r="E22" s="9"/>
      <c r="F22" s="9"/>
      <c r="G22" s="9"/>
      <c r="H22" s="9"/>
      <c r="I22" s="9"/>
      <c r="J22" s="10" t="str">
        <f aca="false">IF($A22="","",COUNTIF(D22:I22,"○"))</f>
        <v/>
      </c>
      <c r="K22" s="10" t="str">
        <f aca="false">IF($J22="","",IF($J22&gt;=5,"1on1として扱う",IF($J22&gt;=3,"要確認","1on1ではない")))</f>
        <v/>
      </c>
    </row>
    <row r="23" customFormat="false" ht="15" hidden="false" customHeight="false" outlineLevel="0" collapsed="false">
      <c r="A23" s="8"/>
      <c r="B23" s="8"/>
      <c r="C23" s="8"/>
      <c r="D23" s="9"/>
      <c r="E23" s="9"/>
      <c r="F23" s="9"/>
      <c r="G23" s="9"/>
      <c r="H23" s="9"/>
      <c r="I23" s="9"/>
      <c r="J23" s="10" t="str">
        <f aca="false">IF($A23="","",COUNTIF(D23:I23,"○"))</f>
        <v/>
      </c>
      <c r="K23" s="10" t="str">
        <f aca="false">IF($J23="","",IF($J23&gt;=5,"1on1として扱う",IF($J23&gt;=3,"要確認","1on1ではない")))</f>
        <v/>
      </c>
    </row>
    <row r="24" customFormat="false" ht="15" hidden="false" customHeight="false" outlineLevel="0" collapsed="false">
      <c r="A24" s="8"/>
      <c r="B24" s="8"/>
      <c r="C24" s="8"/>
      <c r="D24" s="9"/>
      <c r="E24" s="9"/>
      <c r="F24" s="9"/>
      <c r="G24" s="9"/>
      <c r="H24" s="9"/>
      <c r="I24" s="9"/>
      <c r="J24" s="10" t="str">
        <f aca="false">IF($A24="","",COUNTIF(D24:I24,"○"))</f>
        <v/>
      </c>
      <c r="K24" s="10" t="str">
        <f aca="false">IF($J24="","",IF($J24&gt;=5,"1on1として扱う",IF($J24&gt;=3,"要確認","1on1ではない")))</f>
        <v/>
      </c>
    </row>
    <row r="26" customFormat="false" ht="17.15" hidden="false" customHeight="false" outlineLevel="0" collapsed="false">
      <c r="A26" s="11" t="s">
        <v>29</v>
      </c>
      <c r="C26" s="12" t="s">
        <v>30</v>
      </c>
      <c r="D26" s="13" t="str">
        <f aca="false">COUNTIF(K5:K24,"1on1として扱う")&amp;"件"</f>
        <v>0件</v>
      </c>
      <c r="E26" s="14" t="s">
        <v>31</v>
      </c>
      <c r="F26" s="13" t="str">
        <f aca="false">COUNTIF(K5:K24,"要確認")&amp;"件"</f>
        <v>0件</v>
      </c>
      <c r="G26" s="12" t="s">
        <v>32</v>
      </c>
      <c r="H26" s="13" t="str">
        <f aca="false">COUNTIF(K5:K24,"1on1ではない")&amp;"件"</f>
        <v>0件</v>
      </c>
    </row>
  </sheetData>
  <conditionalFormatting sqref="K5:K24">
    <cfRule type="cellIs" priority="2" operator="equal" aboveAverage="0" equalAverage="0" bottom="0" percent="0" rank="0" text="" dxfId="0">
      <formula>"1on1として扱う"</formula>
    </cfRule>
    <cfRule type="cellIs" priority="3" operator="equal" aboveAverage="0" equalAverage="0" bottom="0" percent="0" rank="0" text="" dxfId="1">
      <formula>"要確認"</formula>
    </cfRule>
    <cfRule type="cellIs" priority="4" operator="equal" aboveAverage="0" equalAverage="0" bottom="0" percent="0" rank="0" text="" dxfId="2">
      <formula>"1on1ではない"</formula>
    </cfRule>
  </conditionalFormatting>
  <dataValidations count="1">
    <dataValidation allowBlank="true" errorStyle="stop" operator="between" showDropDown="false" showErrorMessage="false" showInputMessage="false" sqref="D5:I24" type="list">
      <formula1>"○,×"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E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40"/>
    <col collapsed="false" customWidth="true" hidden="false" outlineLevel="0" max="4" min="4" style="0" width="3"/>
    <col collapsed="false" customWidth="true" hidden="false" outlineLevel="0" max="5" min="5" style="0" width="52"/>
  </cols>
  <sheetData>
    <row r="1" customFormat="false" ht="20.1" hidden="false" customHeight="false" outlineLevel="0" collapsed="false">
      <c r="B1" s="5" t="s">
        <v>33</v>
      </c>
    </row>
    <row r="3" customFormat="false" ht="15" hidden="false" customHeight="false" outlineLevel="0" collapsed="false">
      <c r="B3" s="11" t="s">
        <v>34</v>
      </c>
    </row>
    <row r="4" customFormat="false" ht="15" hidden="false" customHeight="false" outlineLevel="0" collapsed="false">
      <c r="B4" s="15" t="s">
        <v>35</v>
      </c>
      <c r="C4" s="9"/>
    </row>
    <row r="5" customFormat="false" ht="17.15" hidden="false" customHeight="false" outlineLevel="0" collapsed="false">
      <c r="B5" s="15" t="s">
        <v>36</v>
      </c>
      <c r="C5" s="9"/>
    </row>
    <row r="6" customFormat="false" ht="15" hidden="false" customHeight="false" outlineLevel="0" collapsed="false">
      <c r="B6" s="15" t="s">
        <v>37</v>
      </c>
      <c r="C6" s="9"/>
    </row>
    <row r="7" customFormat="false" ht="15" hidden="false" customHeight="false" outlineLevel="0" collapsed="false">
      <c r="B7" s="15" t="s">
        <v>38</v>
      </c>
      <c r="C7" s="9"/>
    </row>
    <row r="8" customFormat="false" ht="15" hidden="false" customHeight="false" outlineLevel="0" collapsed="false">
      <c r="B8" s="15" t="s">
        <v>39</v>
      </c>
      <c r="C8" s="9"/>
    </row>
    <row r="9" customFormat="false" ht="17.15" hidden="false" customHeight="false" outlineLevel="0" collapsed="false">
      <c r="B9" s="15" t="s">
        <v>40</v>
      </c>
      <c r="C9" s="9"/>
    </row>
    <row r="11" customFormat="false" ht="17.15" hidden="false" customHeight="false" outlineLevel="0" collapsed="false">
      <c r="B11" s="11" t="s">
        <v>41</v>
      </c>
    </row>
    <row r="12" customFormat="false" ht="17.15" hidden="false" customHeight="false" outlineLevel="0" collapsed="false">
      <c r="B12" s="14" t="s">
        <v>42</v>
      </c>
      <c r="C12" s="8"/>
      <c r="E12" s="12" t="str">
        <f aca="false">IF(C12="","",IF(C12="決めずに各マネージャーに任せる(非推奨)","赤:保存先がバラバラになり、退職・トラブル時に記録を追えません。1か所に決めてください。","緑:OK"))</f>
        <v/>
      </c>
    </row>
    <row r="14" customFormat="false" ht="15" hidden="false" customHeight="false" outlineLevel="0" collapsed="false">
      <c r="B14" s="11" t="s">
        <v>43</v>
      </c>
    </row>
    <row r="15" customFormat="false" ht="17.15" hidden="false" customHeight="false" outlineLevel="0" collapsed="false">
      <c r="B15" s="14" t="s">
        <v>42</v>
      </c>
      <c r="C15" s="8"/>
      <c r="E15" s="12" t="str">
        <f aca="false">IF(C15="","",IF(C15="レビューはせず記録として残すだけ","橙:記録だけでは兆候を見逃します。最低でも四半期に1回の振り返りを推奨。","緑:OK"))</f>
        <v/>
      </c>
    </row>
    <row r="17" customFormat="false" ht="15" hidden="false" customHeight="false" outlineLevel="0" collapsed="false">
      <c r="B17" s="11" t="s">
        <v>44</v>
      </c>
    </row>
    <row r="18" customFormat="false" ht="17.15" hidden="false" customHeight="false" outlineLevel="0" collapsed="false">
      <c r="B18" s="14" t="s">
        <v>42</v>
      </c>
      <c r="C18" s="8"/>
      <c r="E18" s="12" t="str">
        <f aca="false">IF(C18="","",IF(C18="チーム全体に共有する","赤:本人の状態など機微情報が含まれるため、チーム全体共有は避けてください。","緑:OK"))</f>
        <v/>
      </c>
    </row>
    <row r="20" customFormat="false" ht="15" hidden="false" customHeight="false" outlineLevel="0" collapsed="false">
      <c r="B20" s="11" t="s">
        <v>45</v>
      </c>
    </row>
    <row r="21" customFormat="false" ht="17.15" hidden="false" customHeight="false" outlineLevel="0" collapsed="false">
      <c r="B21" s="14" t="s">
        <v>42</v>
      </c>
      <c r="C21" s="8"/>
      <c r="E21" s="12" t="str">
        <f aca="false">IF(C21="","","緑:OK")</f>
        <v/>
      </c>
    </row>
    <row r="23" customFormat="false" ht="15" hidden="false" customHeight="false" outlineLevel="0" collapsed="false">
      <c r="B23" s="11" t="s">
        <v>46</v>
      </c>
    </row>
    <row r="24" customFormat="false" ht="15" hidden="false" customHeight="false" outlineLevel="0" collapsed="false">
      <c r="C24" s="8"/>
    </row>
    <row r="26" customFormat="false" ht="17.15" hidden="false" customHeight="false" outlineLevel="0" collapsed="false">
      <c r="B26" s="11" t="s">
        <v>47</v>
      </c>
      <c r="C26" s="16" t="n">
        <f aca="false">(COUNTA(C4:C9)+IF(C12="",0,1)+IF(C15="",0,1)+IF(C18="",0,1)+IF(C21="",0,1))/10</f>
        <v>0</v>
      </c>
      <c r="E26" s="14" t="str">
        <f aca="false">IF(C26=1,"緑:ルール決定済み",IF(C26&gt;=0.5,"橙:未決定の項目があります","赤:これから決めましょう"))</f>
        <v>赤:これから決めましょう</v>
      </c>
    </row>
    <row r="28" customFormat="false" ht="19.4" hidden="false" customHeight="false" outlineLevel="0" collapsed="false">
      <c r="B28" s="17" t="s">
        <v>48</v>
      </c>
    </row>
    <row r="29" customFormat="false" ht="17.15" hidden="false" customHeight="false" outlineLevel="0" collapsed="false">
      <c r="B29" s="18" t="str">
        <f aca="true">"【1on1議事録 運用ルール】(作成日: "&amp;TEXT(TODAY(),"yyyy/mm/dd")&amp;")"</f>
        <v>【1on1議事録 運用ルール】(作成日: 2026/07/11)</v>
      </c>
      <c r="C29" s="18"/>
      <c r="D29" s="18"/>
      <c r="E29" s="18"/>
    </row>
    <row r="30" customFormat="false" ht="17.15" hidden="false" customHeight="false" outlineLevel="0" collapsed="false">
      <c r="B30" s="18" t="str">
        <f aca="false">"1. 議事録に記録する項目:"&amp;IF(COUNTA(C4:C9)=0,"(未設定)",MID(IF(C4="記録する","、"&amp;B4,"")&amp;IF(C5="記録する","、"&amp;B5,"")&amp;IF(C6="記録する","、"&amp;B6,"")&amp;IF(C7="記録する","、"&amp;B7,"")&amp;IF(C8="記録する","、"&amp;B8,"")&amp;IF(C9="記録する","、"&amp;B9,""),2,500))</f>
        <v>1. 議事録に記録する項目:(未設定)</v>
      </c>
      <c r="C30" s="18"/>
      <c r="D30" s="18"/>
      <c r="E30" s="18"/>
    </row>
    <row r="31" customFormat="false" ht="17.15" hidden="false" customHeight="false" outlineLevel="0" collapsed="false">
      <c r="B31" s="18" t="str">
        <f aca="false">"2. 保存先:"&amp;IF(C12="","(未設定)",C12)</f>
        <v>2. 保存先:(未設定)</v>
      </c>
      <c r="C31" s="18"/>
      <c r="D31" s="18"/>
      <c r="E31" s="18"/>
    </row>
    <row r="32" customFormat="false" ht="17.15" hidden="false" customHeight="false" outlineLevel="0" collapsed="false">
      <c r="B32" s="18" t="str">
        <f aca="false">"3. レビュー運用:"&amp;IF(C15="","(未設定)",C15)</f>
        <v>3. レビュー運用:(未設定)</v>
      </c>
      <c r="C32" s="18"/>
      <c r="D32" s="18"/>
      <c r="E32" s="18"/>
    </row>
    <row r="33" customFormat="false" ht="17.15" hidden="false" customHeight="false" outlineLevel="0" collapsed="false">
      <c r="B33" s="18" t="str">
        <f aca="false">"4. 閲覧できる人の範囲:"&amp;IF(C18="","(未設定)",C18)</f>
        <v>4. 閲覧できる人の範囲:(未設定)</v>
      </c>
      <c r="C33" s="18"/>
      <c r="D33" s="18"/>
      <c r="E33" s="18"/>
    </row>
    <row r="34" customFormat="false" ht="17.15" hidden="false" customHeight="false" outlineLevel="0" collapsed="false">
      <c r="B34" s="18" t="str">
        <f aca="false">"5. 保存期間:"&amp;IF(C21="","(未設定)",C21)</f>
        <v>5. 保存期間:(未設定)</v>
      </c>
      <c r="C34" s="18"/>
      <c r="D34" s="18"/>
      <c r="E34" s="18"/>
    </row>
    <row r="35" customFormat="false" ht="17.15" hidden="false" customHeight="false" outlineLevel="0" collapsed="false">
      <c r="B35" s="18" t="str">
        <f aca="false">"6. その他:"&amp;IF(C24="","(特になし)",C24)</f>
        <v>6. その他:(特になし)</v>
      </c>
      <c r="C35" s="18"/>
      <c r="D35" s="18"/>
      <c r="E35" s="18"/>
    </row>
  </sheetData>
  <mergeCells count="7">
    <mergeCell ref="B29:E29"/>
    <mergeCell ref="B30:E30"/>
    <mergeCell ref="B31:E31"/>
    <mergeCell ref="B32:E32"/>
    <mergeCell ref="B33:E33"/>
    <mergeCell ref="B34:E34"/>
    <mergeCell ref="B35:E35"/>
  </mergeCells>
  <conditionalFormatting sqref="E12">
    <cfRule type="expression" priority="2" aboveAverage="0" equalAverage="0" bottom="0" percent="0" rank="0" text="" dxfId="0">
      <formula>LEFT(E12,1)="緑"</formula>
    </cfRule>
    <cfRule type="expression" priority="3" aboveAverage="0" equalAverage="0" bottom="0" percent="0" rank="0" text="" dxfId="1">
      <formula>LEFT(E12,1)="橙"</formula>
    </cfRule>
    <cfRule type="expression" priority="4" aboveAverage="0" equalAverage="0" bottom="0" percent="0" rank="0" text="" dxfId="2">
      <formula>LEFT(E12,1)="赤"</formula>
    </cfRule>
  </conditionalFormatting>
  <conditionalFormatting sqref="E15">
    <cfRule type="expression" priority="5" aboveAverage="0" equalAverage="0" bottom="0" percent="0" rank="0" text="" dxfId="0">
      <formula>LEFT(E15,1)="緑"</formula>
    </cfRule>
    <cfRule type="expression" priority="6" aboveAverage="0" equalAverage="0" bottom="0" percent="0" rank="0" text="" dxfId="1">
      <formula>LEFT(E15,1)="橙"</formula>
    </cfRule>
    <cfRule type="expression" priority="7" aboveAverage="0" equalAverage="0" bottom="0" percent="0" rank="0" text="" dxfId="2">
      <formula>LEFT(E15,1)="赤"</formula>
    </cfRule>
  </conditionalFormatting>
  <conditionalFormatting sqref="E18">
    <cfRule type="expression" priority="8" aboveAverage="0" equalAverage="0" bottom="0" percent="0" rank="0" text="" dxfId="0">
      <formula>LEFT(E18,1)="緑"</formula>
    </cfRule>
    <cfRule type="expression" priority="9" aboveAverage="0" equalAverage="0" bottom="0" percent="0" rank="0" text="" dxfId="1">
      <formula>LEFT(E18,1)="橙"</formula>
    </cfRule>
    <cfRule type="expression" priority="10" aboveAverage="0" equalAverage="0" bottom="0" percent="0" rank="0" text="" dxfId="2">
      <formula>LEFT(E18,1)="赤"</formula>
    </cfRule>
  </conditionalFormatting>
  <conditionalFormatting sqref="E21">
    <cfRule type="expression" priority="11" aboveAverage="0" equalAverage="0" bottom="0" percent="0" rank="0" text="" dxfId="0">
      <formula>LEFT(E21,1)="緑"</formula>
    </cfRule>
    <cfRule type="expression" priority="12" aboveAverage="0" equalAverage="0" bottom="0" percent="0" rank="0" text="" dxfId="1">
      <formula>LEFT(E21,1)="橙"</formula>
    </cfRule>
    <cfRule type="expression" priority="13" aboveAverage="0" equalAverage="0" bottom="0" percent="0" rank="0" text="" dxfId="2">
      <formula>LEFT(E21,1)="赤"</formula>
    </cfRule>
  </conditionalFormatting>
  <conditionalFormatting sqref="E26">
    <cfRule type="expression" priority="14" aboveAverage="0" equalAverage="0" bottom="0" percent="0" rank="0" text="" dxfId="0">
      <formula>LEFT(E26,1)="緑"</formula>
    </cfRule>
    <cfRule type="expression" priority="15" aboveAverage="0" equalAverage="0" bottom="0" percent="0" rank="0" text="" dxfId="1">
      <formula>LEFT(E26,1)="橙"</formula>
    </cfRule>
    <cfRule type="expression" priority="16" aboveAverage="0" equalAverage="0" bottom="0" percent="0" rank="0" text="" dxfId="2">
      <formula>LEFT(E26,1)="赤"</formula>
    </cfRule>
  </conditionalFormatting>
  <dataValidations count="5">
    <dataValidation allowBlank="true" errorStyle="stop" operator="between" showDropDown="false" showErrorMessage="false" showInputMessage="false" sqref="C4:C9" type="list">
      <formula1>"記録する,記録しない"</formula1>
      <formula2>0</formula2>
    </dataValidation>
    <dataValidation allowBlank="true" errorStyle="stop" operator="between" showDropDown="false" showErrorMessage="false" showInputMessage="false" sqref="C12" type="list">
      <formula1>"共有ドライブの専用フォルダ,人事システム内の1on1記録欄,チャットツールの個別スレッド,決めずに各マネージャーに任せる(非推奨)"</formula1>
      <formula2>0</formula2>
    </dataValidation>
    <dataValidation allowBlank="true" errorStyle="stop" operator="between" showDropDown="false" showErrorMessage="false" showInputMessage="false" sqref="C15" type="list">
      <formula1>"マネージャー本人のみが見返す,マネージャーの上司も定期的に確認する,人事も一定期間ごとに確認する,レビューはせず記録として残すだけ"</formula1>
      <formula2>0</formula2>
    </dataValidation>
    <dataValidation allowBlank="true" errorStyle="stop" operator="between" showDropDown="false" showErrorMessage="false" showInputMessage="false" sqref="C18" type="list">
      <formula1>"本人とマネージャーのみ,本人・マネージャー・人事,マネージャーの上長まで,チーム全体に共有する"</formula1>
      <formula2>0</formula2>
    </dataValidation>
    <dataValidation allowBlank="true" errorStyle="stop" operator="between" showDropDown="false" showErrorMessage="false" showInputMessage="false" sqref="C21" type="list">
      <formula1>"1年,3年,5年,在籍中ずっと"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4"/>
    <col collapsed="false" customWidth="true" hidden="false" outlineLevel="0" max="4" min="4" style="0" width="10"/>
    <col collapsed="false" customWidth="true" hidden="false" outlineLevel="0" max="5" min="5" style="0" width="34"/>
    <col collapsed="false" customWidth="true" hidden="false" outlineLevel="0" max="6" min="6" style="0" width="30"/>
    <col collapsed="false" customWidth="true" hidden="false" outlineLevel="0" max="7" min="7" style="0" width="11"/>
    <col collapsed="false" customWidth="true" hidden="false" outlineLevel="0" max="8" min="8" style="0" width="12"/>
    <col collapsed="false" customWidth="true" hidden="false" outlineLevel="0" max="9" min="9" style="0" width="11"/>
    <col collapsed="false" customWidth="true" hidden="false" outlineLevel="0" max="10" min="10" style="0" width="26"/>
  </cols>
  <sheetData>
    <row r="1" customFormat="false" ht="20.1" hidden="false" customHeight="false" outlineLevel="0" collapsed="false">
      <c r="A1" s="5" t="s">
        <v>49</v>
      </c>
    </row>
    <row r="2" customFormat="false" ht="32.8" hidden="false" customHeight="false" outlineLevel="0" collapsed="false">
      <c r="A2" s="6" t="s">
        <v>35</v>
      </c>
      <c r="B2" s="6" t="s">
        <v>50</v>
      </c>
      <c r="C2" s="6" t="s">
        <v>51</v>
      </c>
      <c r="D2" s="6" t="s">
        <v>52</v>
      </c>
      <c r="E2" s="6" t="s">
        <v>37</v>
      </c>
      <c r="F2" s="6" t="s">
        <v>53</v>
      </c>
      <c r="G2" s="6" t="s">
        <v>54</v>
      </c>
      <c r="H2" s="6" t="s">
        <v>55</v>
      </c>
      <c r="I2" s="6" t="s">
        <v>56</v>
      </c>
      <c r="J2" s="6" t="s">
        <v>57</v>
      </c>
    </row>
    <row r="3" customFormat="false" ht="15" hidden="false" customHeight="false" outlineLevel="0" collapsed="false">
      <c r="A3" s="19"/>
      <c r="B3" s="8"/>
      <c r="C3" s="8"/>
      <c r="D3" s="8"/>
      <c r="E3" s="20"/>
      <c r="F3" s="20"/>
      <c r="G3" s="8"/>
      <c r="H3" s="19"/>
      <c r="I3" s="8"/>
      <c r="J3" s="10" t="str">
        <f aca="true">IF($G3&lt;&gt;"要","",IF($I3="完了","緑:対応済み",IF(AND($H3&lt;&gt;"",TODAY()&gt;$H3),"赤:期限超過!至急対応",IF(AND($A3&lt;&gt;"",TODAY()-$A3&gt;7),"橙:実施から7日経過","黒:フォロー対応中"))))</f>
        <v/>
      </c>
    </row>
    <row r="4" customFormat="false" ht="15" hidden="false" customHeight="false" outlineLevel="0" collapsed="false">
      <c r="A4" s="19"/>
      <c r="B4" s="8"/>
      <c r="C4" s="8"/>
      <c r="D4" s="8"/>
      <c r="E4" s="20"/>
      <c r="F4" s="20"/>
      <c r="G4" s="8"/>
      <c r="H4" s="19"/>
      <c r="I4" s="8"/>
      <c r="J4" s="10" t="str">
        <f aca="true">IF($G4&lt;&gt;"要","",IF($I4="完了","緑:対応済み",IF(AND($H4&lt;&gt;"",TODAY()&gt;$H4),"赤:期限超過!至急対応",IF(AND($A4&lt;&gt;"",TODAY()-$A4&gt;7),"橙:実施から7日経過","黒:フォロー対応中"))))</f>
        <v/>
      </c>
    </row>
    <row r="5" customFormat="false" ht="15" hidden="false" customHeight="false" outlineLevel="0" collapsed="false">
      <c r="A5" s="19"/>
      <c r="B5" s="8"/>
      <c r="C5" s="8"/>
      <c r="D5" s="8"/>
      <c r="E5" s="20"/>
      <c r="F5" s="20"/>
      <c r="G5" s="8"/>
      <c r="H5" s="19"/>
      <c r="I5" s="8"/>
      <c r="J5" s="10" t="str">
        <f aca="true">IF($G5&lt;&gt;"要","",IF($I5="完了","緑:対応済み",IF(AND($H5&lt;&gt;"",TODAY()&gt;$H5),"赤:期限超過!至急対応",IF(AND($A5&lt;&gt;"",TODAY()-$A5&gt;7),"橙:実施から7日経過","黒:フォロー対応中"))))</f>
        <v/>
      </c>
    </row>
    <row r="6" customFormat="false" ht="15" hidden="false" customHeight="false" outlineLevel="0" collapsed="false">
      <c r="A6" s="19"/>
      <c r="B6" s="8"/>
      <c r="C6" s="8"/>
      <c r="D6" s="8"/>
      <c r="E6" s="20"/>
      <c r="F6" s="20"/>
      <c r="G6" s="8"/>
      <c r="H6" s="19"/>
      <c r="I6" s="8"/>
      <c r="J6" s="10" t="str">
        <f aca="true">IF($G6&lt;&gt;"要","",IF($I6="完了","緑:対応済み",IF(AND($H6&lt;&gt;"",TODAY()&gt;$H6),"赤:期限超過!至急対応",IF(AND($A6&lt;&gt;"",TODAY()-$A6&gt;7),"橙:実施から7日経過","黒:フォロー対応中"))))</f>
        <v/>
      </c>
    </row>
    <row r="7" customFormat="false" ht="15" hidden="false" customHeight="false" outlineLevel="0" collapsed="false">
      <c r="A7" s="19"/>
      <c r="B7" s="8"/>
      <c r="C7" s="8"/>
      <c r="D7" s="8"/>
      <c r="E7" s="20"/>
      <c r="F7" s="20"/>
      <c r="G7" s="8"/>
      <c r="H7" s="19"/>
      <c r="I7" s="8"/>
      <c r="J7" s="10" t="str">
        <f aca="true">IF($G7&lt;&gt;"要","",IF($I7="完了","緑:対応済み",IF(AND($H7&lt;&gt;"",TODAY()&gt;$H7),"赤:期限超過!至急対応",IF(AND($A7&lt;&gt;"",TODAY()-$A7&gt;7),"橙:実施から7日経過","黒:フォロー対応中"))))</f>
        <v/>
      </c>
    </row>
    <row r="8" customFormat="false" ht="15" hidden="false" customHeight="false" outlineLevel="0" collapsed="false">
      <c r="A8" s="19"/>
      <c r="B8" s="8"/>
      <c r="C8" s="8"/>
      <c r="D8" s="8"/>
      <c r="E8" s="20"/>
      <c r="F8" s="20"/>
      <c r="G8" s="8"/>
      <c r="H8" s="19"/>
      <c r="I8" s="8"/>
      <c r="J8" s="10" t="str">
        <f aca="true">IF($G8&lt;&gt;"要","",IF($I8="完了","緑:対応済み",IF(AND($H8&lt;&gt;"",TODAY()&gt;$H8),"赤:期限超過!至急対応",IF(AND($A8&lt;&gt;"",TODAY()-$A8&gt;7),"橙:実施から7日経過","黒:フォロー対応中"))))</f>
        <v/>
      </c>
    </row>
    <row r="9" customFormat="false" ht="15" hidden="false" customHeight="false" outlineLevel="0" collapsed="false">
      <c r="A9" s="19"/>
      <c r="B9" s="8"/>
      <c r="C9" s="8"/>
      <c r="D9" s="8"/>
      <c r="E9" s="20"/>
      <c r="F9" s="20"/>
      <c r="G9" s="8"/>
      <c r="H9" s="19"/>
      <c r="I9" s="8"/>
      <c r="J9" s="10" t="str">
        <f aca="true">IF($G9&lt;&gt;"要","",IF($I9="完了","緑:対応済み",IF(AND($H9&lt;&gt;"",TODAY()&gt;$H9),"赤:期限超過!至急対応",IF(AND($A9&lt;&gt;"",TODAY()-$A9&gt;7),"橙:実施から7日経過","黒:フォロー対応中"))))</f>
        <v/>
      </c>
    </row>
    <row r="10" customFormat="false" ht="15" hidden="false" customHeight="false" outlineLevel="0" collapsed="false">
      <c r="A10" s="19"/>
      <c r="B10" s="8"/>
      <c r="C10" s="8"/>
      <c r="D10" s="8"/>
      <c r="E10" s="20"/>
      <c r="F10" s="20"/>
      <c r="G10" s="8"/>
      <c r="H10" s="19"/>
      <c r="I10" s="8"/>
      <c r="J10" s="10" t="str">
        <f aca="true">IF($G10&lt;&gt;"要","",IF($I10="完了","緑:対応済み",IF(AND($H10&lt;&gt;"",TODAY()&gt;$H10),"赤:期限超過!至急対応",IF(AND($A10&lt;&gt;"",TODAY()-$A10&gt;7),"橙:実施から7日経過","黒:フォロー対応中"))))</f>
        <v/>
      </c>
    </row>
    <row r="11" customFormat="false" ht="15" hidden="false" customHeight="false" outlineLevel="0" collapsed="false">
      <c r="A11" s="19"/>
      <c r="B11" s="8"/>
      <c r="C11" s="8"/>
      <c r="D11" s="8"/>
      <c r="E11" s="20"/>
      <c r="F11" s="20"/>
      <c r="G11" s="8"/>
      <c r="H11" s="19"/>
      <c r="I11" s="8"/>
      <c r="J11" s="10" t="str">
        <f aca="true">IF($G11&lt;&gt;"要","",IF($I11="完了","緑:対応済み",IF(AND($H11&lt;&gt;"",TODAY()&gt;$H11),"赤:期限超過!至急対応",IF(AND($A11&lt;&gt;"",TODAY()-$A11&gt;7),"橙:実施から7日経過","黒:フォロー対応中"))))</f>
        <v/>
      </c>
    </row>
    <row r="12" customFormat="false" ht="15" hidden="false" customHeight="false" outlineLevel="0" collapsed="false">
      <c r="A12" s="19"/>
      <c r="B12" s="8"/>
      <c r="C12" s="8"/>
      <c r="D12" s="8"/>
      <c r="E12" s="20"/>
      <c r="F12" s="20"/>
      <c r="G12" s="8"/>
      <c r="H12" s="19"/>
      <c r="I12" s="8"/>
      <c r="J12" s="10" t="str">
        <f aca="true">IF($G12&lt;&gt;"要","",IF($I12="完了","緑:対応済み",IF(AND($H12&lt;&gt;"",TODAY()&gt;$H12),"赤:期限超過!至急対応",IF(AND($A12&lt;&gt;"",TODAY()-$A12&gt;7),"橙:実施から7日経過","黒:フォロー対応中"))))</f>
        <v/>
      </c>
    </row>
    <row r="13" customFormat="false" ht="15" hidden="false" customHeight="false" outlineLevel="0" collapsed="false">
      <c r="A13" s="19"/>
      <c r="B13" s="8"/>
      <c r="C13" s="8"/>
      <c r="D13" s="8"/>
      <c r="E13" s="20"/>
      <c r="F13" s="20"/>
      <c r="G13" s="8"/>
      <c r="H13" s="19"/>
      <c r="I13" s="8"/>
      <c r="J13" s="10" t="str">
        <f aca="true">IF($G13&lt;&gt;"要","",IF($I13="完了","緑:対応済み",IF(AND($H13&lt;&gt;"",TODAY()&gt;$H13),"赤:期限超過!至急対応",IF(AND($A13&lt;&gt;"",TODAY()-$A13&gt;7),"橙:実施から7日経過","黒:フォロー対応中"))))</f>
        <v/>
      </c>
    </row>
    <row r="14" customFormat="false" ht="15" hidden="false" customHeight="false" outlineLevel="0" collapsed="false">
      <c r="A14" s="19"/>
      <c r="B14" s="8"/>
      <c r="C14" s="8"/>
      <c r="D14" s="8"/>
      <c r="E14" s="20"/>
      <c r="F14" s="20"/>
      <c r="G14" s="8"/>
      <c r="H14" s="19"/>
      <c r="I14" s="8"/>
      <c r="J14" s="10" t="str">
        <f aca="true">IF($G14&lt;&gt;"要","",IF($I14="完了","緑:対応済み",IF(AND($H14&lt;&gt;"",TODAY()&gt;$H14),"赤:期限超過!至急対応",IF(AND($A14&lt;&gt;"",TODAY()-$A14&gt;7),"橙:実施から7日経過","黒:フォロー対応中"))))</f>
        <v/>
      </c>
    </row>
    <row r="15" customFormat="false" ht="15" hidden="false" customHeight="false" outlineLevel="0" collapsed="false">
      <c r="A15" s="19"/>
      <c r="B15" s="8"/>
      <c r="C15" s="8"/>
      <c r="D15" s="8"/>
      <c r="E15" s="20"/>
      <c r="F15" s="20"/>
      <c r="G15" s="8"/>
      <c r="H15" s="19"/>
      <c r="I15" s="8"/>
      <c r="J15" s="10" t="str">
        <f aca="true">IF($G15&lt;&gt;"要","",IF($I15="完了","緑:対応済み",IF(AND($H15&lt;&gt;"",TODAY()&gt;$H15),"赤:期限超過!至急対応",IF(AND($A15&lt;&gt;"",TODAY()-$A15&gt;7),"橙:実施から7日経過","黒:フォロー対応中"))))</f>
        <v/>
      </c>
    </row>
    <row r="16" customFormat="false" ht="15" hidden="false" customHeight="false" outlineLevel="0" collapsed="false">
      <c r="A16" s="19"/>
      <c r="B16" s="8"/>
      <c r="C16" s="8"/>
      <c r="D16" s="8"/>
      <c r="E16" s="20"/>
      <c r="F16" s="20"/>
      <c r="G16" s="8"/>
      <c r="H16" s="19"/>
      <c r="I16" s="8"/>
      <c r="J16" s="10" t="str">
        <f aca="true">IF($G16&lt;&gt;"要","",IF($I16="完了","緑:対応済み",IF(AND($H16&lt;&gt;"",TODAY()&gt;$H16),"赤:期限超過!至急対応",IF(AND($A16&lt;&gt;"",TODAY()-$A16&gt;7),"橙:実施から7日経過","黒:フォロー対応中"))))</f>
        <v/>
      </c>
    </row>
    <row r="17" customFormat="false" ht="15" hidden="false" customHeight="false" outlineLevel="0" collapsed="false">
      <c r="A17" s="19"/>
      <c r="B17" s="8"/>
      <c r="C17" s="8"/>
      <c r="D17" s="8"/>
      <c r="E17" s="20"/>
      <c r="F17" s="20"/>
      <c r="G17" s="8"/>
      <c r="H17" s="19"/>
      <c r="I17" s="8"/>
      <c r="J17" s="10" t="str">
        <f aca="true">IF($G17&lt;&gt;"要","",IF($I17="完了","緑:対応済み",IF(AND($H17&lt;&gt;"",TODAY()&gt;$H17),"赤:期限超過!至急対応",IF(AND($A17&lt;&gt;"",TODAY()-$A17&gt;7),"橙:実施から7日経過","黒:フォロー対応中"))))</f>
        <v/>
      </c>
    </row>
    <row r="18" customFormat="false" ht="15" hidden="false" customHeight="false" outlineLevel="0" collapsed="false">
      <c r="A18" s="19"/>
      <c r="B18" s="8"/>
      <c r="C18" s="8"/>
      <c r="D18" s="8"/>
      <c r="E18" s="20"/>
      <c r="F18" s="20"/>
      <c r="G18" s="8"/>
      <c r="H18" s="19"/>
      <c r="I18" s="8"/>
      <c r="J18" s="10" t="str">
        <f aca="true">IF($G18&lt;&gt;"要","",IF($I18="完了","緑:対応済み",IF(AND($H18&lt;&gt;"",TODAY()&gt;$H18),"赤:期限超過!至急対応",IF(AND($A18&lt;&gt;"",TODAY()-$A18&gt;7),"橙:実施から7日経過","黒:フォロー対応中"))))</f>
        <v/>
      </c>
    </row>
    <row r="19" customFormat="false" ht="15" hidden="false" customHeight="false" outlineLevel="0" collapsed="false">
      <c r="A19" s="19"/>
      <c r="B19" s="8"/>
      <c r="C19" s="8"/>
      <c r="D19" s="8"/>
      <c r="E19" s="20"/>
      <c r="F19" s="20"/>
      <c r="G19" s="8"/>
      <c r="H19" s="19"/>
      <c r="I19" s="8"/>
      <c r="J19" s="10" t="str">
        <f aca="true">IF($G19&lt;&gt;"要","",IF($I19="完了","緑:対応済み",IF(AND($H19&lt;&gt;"",TODAY()&gt;$H19),"赤:期限超過!至急対応",IF(AND($A19&lt;&gt;"",TODAY()-$A19&gt;7),"橙:実施から7日経過","黒:フォロー対応中"))))</f>
        <v/>
      </c>
    </row>
    <row r="20" customFormat="false" ht="15" hidden="false" customHeight="false" outlineLevel="0" collapsed="false">
      <c r="A20" s="19"/>
      <c r="B20" s="8"/>
      <c r="C20" s="8"/>
      <c r="D20" s="8"/>
      <c r="E20" s="20"/>
      <c r="F20" s="20"/>
      <c r="G20" s="8"/>
      <c r="H20" s="19"/>
      <c r="I20" s="8"/>
      <c r="J20" s="10" t="str">
        <f aca="true">IF($G20&lt;&gt;"要","",IF($I20="完了","緑:対応済み",IF(AND($H20&lt;&gt;"",TODAY()&gt;$H20),"赤:期限超過!至急対応",IF(AND($A20&lt;&gt;"",TODAY()-$A20&gt;7),"橙:実施から7日経過","黒:フォロー対応中"))))</f>
        <v/>
      </c>
    </row>
    <row r="21" customFormat="false" ht="15" hidden="false" customHeight="false" outlineLevel="0" collapsed="false">
      <c r="A21" s="19"/>
      <c r="B21" s="8"/>
      <c r="C21" s="8"/>
      <c r="D21" s="8"/>
      <c r="E21" s="20"/>
      <c r="F21" s="20"/>
      <c r="G21" s="8"/>
      <c r="H21" s="19"/>
      <c r="I21" s="8"/>
      <c r="J21" s="10" t="str">
        <f aca="true">IF($G21&lt;&gt;"要","",IF($I21="完了","緑:対応済み",IF(AND($H21&lt;&gt;"",TODAY()&gt;$H21),"赤:期限超過!至急対応",IF(AND($A21&lt;&gt;"",TODAY()-$A21&gt;7),"橙:実施から7日経過","黒:フォロー対応中"))))</f>
        <v/>
      </c>
    </row>
    <row r="22" customFormat="false" ht="15" hidden="false" customHeight="false" outlineLevel="0" collapsed="false">
      <c r="A22" s="19"/>
      <c r="B22" s="8"/>
      <c r="C22" s="8"/>
      <c r="D22" s="8"/>
      <c r="E22" s="20"/>
      <c r="F22" s="20"/>
      <c r="G22" s="8"/>
      <c r="H22" s="19"/>
      <c r="I22" s="8"/>
      <c r="J22" s="10" t="str">
        <f aca="true">IF($G22&lt;&gt;"要","",IF($I22="完了","緑:対応済み",IF(AND($H22&lt;&gt;"",TODAY()&gt;$H22),"赤:期限超過!至急対応",IF(AND($A22&lt;&gt;"",TODAY()-$A22&gt;7),"橙:実施から7日経過","黒:フォロー対応中"))))</f>
        <v/>
      </c>
    </row>
    <row r="23" customFormat="false" ht="15" hidden="false" customHeight="false" outlineLevel="0" collapsed="false">
      <c r="A23" s="19"/>
      <c r="B23" s="8"/>
      <c r="C23" s="8"/>
      <c r="D23" s="8"/>
      <c r="E23" s="20"/>
      <c r="F23" s="20"/>
      <c r="G23" s="8"/>
      <c r="H23" s="19"/>
      <c r="I23" s="8"/>
      <c r="J23" s="10" t="str">
        <f aca="true">IF($G23&lt;&gt;"要","",IF($I23="完了","緑:対応済み",IF(AND($H23&lt;&gt;"",TODAY()&gt;$H23),"赤:期限超過!至急対応",IF(AND($A23&lt;&gt;"",TODAY()-$A23&gt;7),"橙:実施から7日経過","黒:フォロー対応中"))))</f>
        <v/>
      </c>
    </row>
    <row r="24" customFormat="false" ht="15" hidden="false" customHeight="false" outlineLevel="0" collapsed="false">
      <c r="A24" s="19"/>
      <c r="B24" s="8"/>
      <c r="C24" s="8"/>
      <c r="D24" s="8"/>
      <c r="E24" s="20"/>
      <c r="F24" s="20"/>
      <c r="G24" s="8"/>
      <c r="H24" s="19"/>
      <c r="I24" s="8"/>
      <c r="J24" s="10" t="str">
        <f aca="true">IF($G24&lt;&gt;"要","",IF($I24="完了","緑:対応済み",IF(AND($H24&lt;&gt;"",TODAY()&gt;$H24),"赤:期限超過!至急対応",IF(AND($A24&lt;&gt;"",TODAY()-$A24&gt;7),"橙:実施から7日経過","黒:フォロー対応中"))))</f>
        <v/>
      </c>
    </row>
    <row r="25" customFormat="false" ht="15" hidden="false" customHeight="false" outlineLevel="0" collapsed="false">
      <c r="A25" s="19"/>
      <c r="B25" s="8"/>
      <c r="C25" s="8"/>
      <c r="D25" s="8"/>
      <c r="E25" s="20"/>
      <c r="F25" s="20"/>
      <c r="G25" s="8"/>
      <c r="H25" s="19"/>
      <c r="I25" s="8"/>
      <c r="J25" s="10" t="str">
        <f aca="true">IF($G25&lt;&gt;"要","",IF($I25="完了","緑:対応済み",IF(AND($H25&lt;&gt;"",TODAY()&gt;$H25),"赤:期限超過!至急対応",IF(AND($A25&lt;&gt;"",TODAY()-$A25&gt;7),"橙:実施から7日経過","黒:フォロー対応中"))))</f>
        <v/>
      </c>
    </row>
    <row r="26" customFormat="false" ht="15" hidden="false" customHeight="false" outlineLevel="0" collapsed="false">
      <c r="A26" s="19"/>
      <c r="B26" s="8"/>
      <c r="C26" s="8"/>
      <c r="D26" s="8"/>
      <c r="E26" s="20"/>
      <c r="F26" s="20"/>
      <c r="G26" s="8"/>
      <c r="H26" s="19"/>
      <c r="I26" s="8"/>
      <c r="J26" s="10" t="str">
        <f aca="true">IF($G26&lt;&gt;"要","",IF($I26="完了","緑:対応済み",IF(AND($H26&lt;&gt;"",TODAY()&gt;$H26),"赤:期限超過!至急対応",IF(AND($A26&lt;&gt;"",TODAY()-$A26&gt;7),"橙:実施から7日経過","黒:フォロー対応中"))))</f>
        <v/>
      </c>
    </row>
    <row r="27" customFormat="false" ht="15" hidden="false" customHeight="false" outlineLevel="0" collapsed="false">
      <c r="A27" s="19"/>
      <c r="B27" s="8"/>
      <c r="C27" s="8"/>
      <c r="D27" s="8"/>
      <c r="E27" s="20"/>
      <c r="F27" s="20"/>
      <c r="G27" s="8"/>
      <c r="H27" s="19"/>
      <c r="I27" s="8"/>
      <c r="J27" s="10" t="str">
        <f aca="true">IF($G27&lt;&gt;"要","",IF($I27="完了","緑:対応済み",IF(AND($H27&lt;&gt;"",TODAY()&gt;$H27),"赤:期限超過!至急対応",IF(AND($A27&lt;&gt;"",TODAY()-$A27&gt;7),"橙:実施から7日経過","黒:フォロー対応中"))))</f>
        <v/>
      </c>
    </row>
    <row r="28" customFormat="false" ht="15" hidden="false" customHeight="false" outlineLevel="0" collapsed="false">
      <c r="A28" s="19"/>
      <c r="B28" s="8"/>
      <c r="C28" s="8"/>
      <c r="D28" s="8"/>
      <c r="E28" s="20"/>
      <c r="F28" s="20"/>
      <c r="G28" s="8"/>
      <c r="H28" s="19"/>
      <c r="I28" s="8"/>
      <c r="J28" s="10" t="str">
        <f aca="true">IF($G28&lt;&gt;"要","",IF($I28="完了","緑:対応済み",IF(AND($H28&lt;&gt;"",TODAY()&gt;$H28),"赤:期限超過!至急対応",IF(AND($A28&lt;&gt;"",TODAY()-$A28&gt;7),"橙:実施から7日経過","黒:フォロー対応中"))))</f>
        <v/>
      </c>
    </row>
    <row r="29" customFormat="false" ht="15" hidden="false" customHeight="false" outlineLevel="0" collapsed="false">
      <c r="A29" s="19"/>
      <c r="B29" s="8"/>
      <c r="C29" s="8"/>
      <c r="D29" s="8"/>
      <c r="E29" s="20"/>
      <c r="F29" s="20"/>
      <c r="G29" s="8"/>
      <c r="H29" s="19"/>
      <c r="I29" s="8"/>
      <c r="J29" s="10" t="str">
        <f aca="true">IF($G29&lt;&gt;"要","",IF($I29="完了","緑:対応済み",IF(AND($H29&lt;&gt;"",TODAY()&gt;$H29),"赤:期限超過!至急対応",IF(AND($A29&lt;&gt;"",TODAY()-$A29&gt;7),"橙:実施から7日経過","黒:フォロー対応中"))))</f>
        <v/>
      </c>
    </row>
    <row r="30" customFormat="false" ht="15" hidden="false" customHeight="false" outlineLevel="0" collapsed="false">
      <c r="A30" s="19"/>
      <c r="B30" s="8"/>
      <c r="C30" s="8"/>
      <c r="D30" s="8"/>
      <c r="E30" s="20"/>
      <c r="F30" s="20"/>
      <c r="G30" s="8"/>
      <c r="H30" s="19"/>
      <c r="I30" s="8"/>
      <c r="J30" s="10" t="str">
        <f aca="true">IF($G30&lt;&gt;"要","",IF($I30="完了","緑:対応済み",IF(AND($H30&lt;&gt;"",TODAY()&gt;$H30),"赤:期限超過!至急対応",IF(AND($A30&lt;&gt;"",TODAY()-$A30&gt;7),"橙:実施から7日経過","黒:フォロー対応中"))))</f>
        <v/>
      </c>
    </row>
    <row r="31" customFormat="false" ht="15" hidden="false" customHeight="false" outlineLevel="0" collapsed="false">
      <c r="A31" s="19"/>
      <c r="B31" s="8"/>
      <c r="C31" s="8"/>
      <c r="D31" s="8"/>
      <c r="E31" s="20"/>
      <c r="F31" s="20"/>
      <c r="G31" s="8"/>
      <c r="H31" s="19"/>
      <c r="I31" s="8"/>
      <c r="J31" s="10" t="str">
        <f aca="true">IF($G31&lt;&gt;"要","",IF($I31="完了","緑:対応済み",IF(AND($H31&lt;&gt;"",TODAY()&gt;$H31),"赤:期限超過!至急対応",IF(AND($A31&lt;&gt;"",TODAY()-$A31&gt;7),"橙:実施から7日経過","黒:フォロー対応中"))))</f>
        <v/>
      </c>
    </row>
    <row r="32" customFormat="false" ht="15" hidden="false" customHeight="false" outlineLevel="0" collapsed="false">
      <c r="A32" s="19"/>
      <c r="B32" s="8"/>
      <c r="C32" s="8"/>
      <c r="D32" s="8"/>
      <c r="E32" s="20"/>
      <c r="F32" s="20"/>
      <c r="G32" s="8"/>
      <c r="H32" s="19"/>
      <c r="I32" s="8"/>
      <c r="J32" s="10" t="str">
        <f aca="true">IF($G32&lt;&gt;"要","",IF($I32="完了","緑:対応済み",IF(AND($H32&lt;&gt;"",TODAY()&gt;$H32),"赤:期限超過!至急対応",IF(AND($A32&lt;&gt;"",TODAY()-$A32&gt;7),"橙:実施から7日経過","黒:フォロー対応中"))))</f>
        <v/>
      </c>
    </row>
    <row r="33" customFormat="false" ht="15" hidden="false" customHeight="false" outlineLevel="0" collapsed="false">
      <c r="A33" s="19"/>
      <c r="B33" s="8"/>
      <c r="C33" s="8"/>
      <c r="D33" s="8"/>
      <c r="E33" s="20"/>
      <c r="F33" s="20"/>
      <c r="G33" s="8"/>
      <c r="H33" s="19"/>
      <c r="I33" s="8"/>
      <c r="J33" s="10" t="str">
        <f aca="true">IF($G33&lt;&gt;"要","",IF($I33="完了","緑:対応済み",IF(AND($H33&lt;&gt;"",TODAY()&gt;$H33),"赤:期限超過!至急対応",IF(AND($A33&lt;&gt;"",TODAY()-$A33&gt;7),"橙:実施から7日経過","黒:フォロー対応中"))))</f>
        <v/>
      </c>
    </row>
    <row r="34" customFormat="false" ht="15" hidden="false" customHeight="false" outlineLevel="0" collapsed="false">
      <c r="A34" s="19"/>
      <c r="B34" s="8"/>
      <c r="C34" s="8"/>
      <c r="D34" s="8"/>
      <c r="E34" s="20"/>
      <c r="F34" s="20"/>
      <c r="G34" s="8"/>
      <c r="H34" s="19"/>
      <c r="I34" s="8"/>
      <c r="J34" s="10" t="str">
        <f aca="true">IF($G34&lt;&gt;"要","",IF($I34="完了","緑:対応済み",IF(AND($H34&lt;&gt;"",TODAY()&gt;$H34),"赤:期限超過!至急対応",IF(AND($A34&lt;&gt;"",TODAY()-$A34&gt;7),"橙:実施から7日経過","黒:フォロー対応中"))))</f>
        <v/>
      </c>
    </row>
    <row r="35" customFormat="false" ht="15" hidden="false" customHeight="false" outlineLevel="0" collapsed="false">
      <c r="A35" s="19"/>
      <c r="B35" s="8"/>
      <c r="C35" s="8"/>
      <c r="D35" s="8"/>
      <c r="E35" s="20"/>
      <c r="F35" s="20"/>
      <c r="G35" s="8"/>
      <c r="H35" s="19"/>
      <c r="I35" s="8"/>
      <c r="J35" s="10" t="str">
        <f aca="true">IF($G35&lt;&gt;"要","",IF($I35="完了","緑:対応済み",IF(AND($H35&lt;&gt;"",TODAY()&gt;$H35),"赤:期限超過!至急対応",IF(AND($A35&lt;&gt;"",TODAY()-$A35&gt;7),"橙:実施から7日経過","黒:フォロー対応中"))))</f>
        <v/>
      </c>
    </row>
    <row r="36" customFormat="false" ht="15" hidden="false" customHeight="false" outlineLevel="0" collapsed="false">
      <c r="A36" s="19"/>
      <c r="B36" s="8"/>
      <c r="C36" s="8"/>
      <c r="D36" s="8"/>
      <c r="E36" s="20"/>
      <c r="F36" s="20"/>
      <c r="G36" s="8"/>
      <c r="H36" s="19"/>
      <c r="I36" s="8"/>
      <c r="J36" s="10" t="str">
        <f aca="true">IF($G36&lt;&gt;"要","",IF($I36="完了","緑:対応済み",IF(AND($H36&lt;&gt;"",TODAY()&gt;$H36),"赤:期限超過!至急対応",IF(AND($A36&lt;&gt;"",TODAY()-$A36&gt;7),"橙:実施から7日経過","黒:フォロー対応中"))))</f>
        <v/>
      </c>
    </row>
    <row r="37" customFormat="false" ht="15" hidden="false" customHeight="false" outlineLevel="0" collapsed="false">
      <c r="A37" s="19"/>
      <c r="B37" s="8"/>
      <c r="C37" s="8"/>
      <c r="D37" s="8"/>
      <c r="E37" s="20"/>
      <c r="F37" s="20"/>
      <c r="G37" s="8"/>
      <c r="H37" s="19"/>
      <c r="I37" s="8"/>
      <c r="J37" s="10" t="str">
        <f aca="true">IF($G37&lt;&gt;"要","",IF($I37="完了","緑:対応済み",IF(AND($H37&lt;&gt;"",TODAY()&gt;$H37),"赤:期限超過!至急対応",IF(AND($A37&lt;&gt;"",TODAY()-$A37&gt;7),"橙:実施から7日経過","黒:フォロー対応中"))))</f>
        <v/>
      </c>
    </row>
    <row r="38" customFormat="false" ht="15" hidden="false" customHeight="false" outlineLevel="0" collapsed="false">
      <c r="A38" s="19"/>
      <c r="B38" s="8"/>
      <c r="C38" s="8"/>
      <c r="D38" s="8"/>
      <c r="E38" s="20"/>
      <c r="F38" s="20"/>
      <c r="G38" s="8"/>
      <c r="H38" s="19"/>
      <c r="I38" s="8"/>
      <c r="J38" s="10" t="str">
        <f aca="true">IF($G38&lt;&gt;"要","",IF($I38="完了","緑:対応済み",IF(AND($H38&lt;&gt;"",TODAY()&gt;$H38),"赤:期限超過!至急対応",IF(AND($A38&lt;&gt;"",TODAY()-$A38&gt;7),"橙:実施から7日経過","黒:フォロー対応中"))))</f>
        <v/>
      </c>
    </row>
    <row r="39" customFormat="false" ht="15" hidden="false" customHeight="false" outlineLevel="0" collapsed="false">
      <c r="A39" s="19"/>
      <c r="B39" s="8"/>
      <c r="C39" s="8"/>
      <c r="D39" s="8"/>
      <c r="E39" s="20"/>
      <c r="F39" s="20"/>
      <c r="G39" s="8"/>
      <c r="H39" s="19"/>
      <c r="I39" s="8"/>
      <c r="J39" s="10" t="str">
        <f aca="true">IF($G39&lt;&gt;"要","",IF($I39="完了","緑:対応済み",IF(AND($H39&lt;&gt;"",TODAY()&gt;$H39),"赤:期限超過!至急対応",IF(AND($A39&lt;&gt;"",TODAY()-$A39&gt;7),"橙:実施から7日経過","黒:フォロー対応中"))))</f>
        <v/>
      </c>
    </row>
    <row r="40" customFormat="false" ht="15" hidden="false" customHeight="false" outlineLevel="0" collapsed="false">
      <c r="A40" s="19"/>
      <c r="B40" s="8"/>
      <c r="C40" s="8"/>
      <c r="D40" s="8"/>
      <c r="E40" s="20"/>
      <c r="F40" s="20"/>
      <c r="G40" s="8"/>
      <c r="H40" s="19"/>
      <c r="I40" s="8"/>
      <c r="J40" s="10" t="str">
        <f aca="true">IF($G40&lt;&gt;"要","",IF($I40="完了","緑:対応済み",IF(AND($H40&lt;&gt;"",TODAY()&gt;$H40),"赤:期限超過!至急対応",IF(AND($A40&lt;&gt;"",TODAY()-$A40&gt;7),"橙:実施から7日経過","黒:フォロー対応中"))))</f>
        <v/>
      </c>
    </row>
    <row r="41" customFormat="false" ht="15" hidden="false" customHeight="false" outlineLevel="0" collapsed="false">
      <c r="A41" s="19"/>
      <c r="B41" s="8"/>
      <c r="C41" s="8"/>
      <c r="D41" s="8"/>
      <c r="E41" s="20"/>
      <c r="F41" s="20"/>
      <c r="G41" s="8"/>
      <c r="H41" s="19"/>
      <c r="I41" s="8"/>
      <c r="J41" s="10" t="str">
        <f aca="true">IF($G41&lt;&gt;"要","",IF($I41="完了","緑:対応済み",IF(AND($H41&lt;&gt;"",TODAY()&gt;$H41),"赤:期限超過!至急対応",IF(AND($A41&lt;&gt;"",TODAY()-$A41&gt;7),"橙:実施から7日経過","黒:フォロー対応中"))))</f>
        <v/>
      </c>
    </row>
    <row r="42" customFormat="false" ht="15" hidden="false" customHeight="false" outlineLevel="0" collapsed="false">
      <c r="A42" s="19"/>
      <c r="B42" s="8"/>
      <c r="C42" s="8"/>
      <c r="D42" s="8"/>
      <c r="E42" s="20"/>
      <c r="F42" s="20"/>
      <c r="G42" s="8"/>
      <c r="H42" s="19"/>
      <c r="I42" s="8"/>
      <c r="J42" s="10" t="str">
        <f aca="true">IF($G42&lt;&gt;"要","",IF($I42="完了","緑:対応済み",IF(AND($H42&lt;&gt;"",TODAY()&gt;$H42),"赤:期限超過!至急対応",IF(AND($A42&lt;&gt;"",TODAY()-$A42&gt;7),"橙:実施から7日経過","黒:フォロー対応中"))))</f>
        <v/>
      </c>
    </row>
  </sheetData>
  <conditionalFormatting sqref="J3:J42">
    <cfRule type="expression" priority="2" aboveAverage="0" equalAverage="0" bottom="0" percent="0" rank="0" text="" dxfId="2">
      <formula>LEFT(J3,1)="赤"</formula>
    </cfRule>
    <cfRule type="expression" priority="3" aboveAverage="0" equalAverage="0" bottom="0" percent="0" rank="0" text="" dxfId="1">
      <formula>LEFT(J3,1)="橙"</formula>
    </cfRule>
    <cfRule type="expression" priority="4" aboveAverage="0" equalAverage="0" bottom="0" percent="0" rank="0" text="" dxfId="0">
      <formula>LEFT(J3,1)="緑"</formula>
    </cfRule>
  </conditionalFormatting>
  <dataValidations count="3">
    <dataValidation allowBlank="true" errorStyle="stop" operator="between" showDropDown="false" showErrorMessage="false" showInputMessage="false" sqref="D3:D42" type="list">
      <formula1>"実施,延期,中止"</formula1>
      <formula2>0</formula2>
    </dataValidation>
    <dataValidation allowBlank="true" errorStyle="stop" operator="between" showDropDown="false" showErrorMessage="false" showInputMessage="false" sqref="G3:G42" type="list">
      <formula1>"要,不要"</formula1>
      <formula2>0</formula2>
    </dataValidation>
    <dataValidation allowBlank="true" errorStyle="stop" operator="between" showDropDown="false" showErrorMessage="false" showInputMessage="false" sqref="I3:I42" type="list">
      <formula1>"完了,未完了"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4" min="3" style="0" width="12"/>
    <col collapsed="false" customWidth="true" hidden="false" outlineLevel="0" max="5" min="5" style="0" width="14"/>
    <col collapsed="false" customWidth="true" hidden="false" outlineLevel="0" max="6" min="6" style="0" width="16"/>
  </cols>
  <sheetData>
    <row r="1" customFormat="false" ht="20.1" hidden="false" customHeight="false" outlineLevel="0" collapsed="false">
      <c r="B1" s="21" t="s">
        <v>58</v>
      </c>
    </row>
    <row r="3" customFormat="false" ht="15" hidden="false" customHeight="false" outlineLevel="0" collapsed="false">
      <c r="B3" s="22" t="s">
        <v>59</v>
      </c>
      <c r="C3" s="22" t="s">
        <v>60</v>
      </c>
    </row>
    <row r="4" customFormat="false" ht="17.15" hidden="false" customHeight="false" outlineLevel="0" collapsed="false">
      <c r="B4" s="15" t="s">
        <v>61</v>
      </c>
      <c r="C4" s="23" t="n">
        <f aca="false">COUNTA(議事録ログ!B3:B42)</f>
        <v>0</v>
      </c>
    </row>
    <row r="5" customFormat="false" ht="15" hidden="false" customHeight="false" outlineLevel="0" collapsed="false">
      <c r="B5" s="15" t="s">
        <v>62</v>
      </c>
      <c r="C5" s="23" t="n">
        <f aca="false">COUNTIF(議事録ログ!D3:D42,"実施")</f>
        <v>0</v>
      </c>
    </row>
    <row r="6" customFormat="false" ht="15" hidden="false" customHeight="false" outlineLevel="0" collapsed="false">
      <c r="B6" s="15" t="s">
        <v>63</v>
      </c>
      <c r="C6" s="23" t="n">
        <f aca="false">COUNTIF(議事録ログ!D3:D42,"延期")+COUNTIF(議事録ログ!D3:D42,"中止")</f>
        <v>0</v>
      </c>
    </row>
    <row r="7" customFormat="false" ht="15" hidden="false" customHeight="false" outlineLevel="0" collapsed="false">
      <c r="B7" s="15" t="s">
        <v>64</v>
      </c>
      <c r="C7" s="23" t="n">
        <f aca="false">COUNTIF(議事録ログ!G3:G42,"要")</f>
        <v>0</v>
      </c>
    </row>
    <row r="8" customFormat="false" ht="15" hidden="false" customHeight="false" outlineLevel="0" collapsed="false">
      <c r="B8" s="15" t="s">
        <v>65</v>
      </c>
      <c r="C8" s="23" t="n">
        <f aca="false">COUNTIFS(議事録ログ!G3:G42,"要",議事録ログ!I3:I42,"&lt;&gt;完了")</f>
        <v>0</v>
      </c>
    </row>
    <row r="9" customFormat="false" ht="15" hidden="false" customHeight="false" outlineLevel="0" collapsed="false">
      <c r="B9" s="15" t="s">
        <v>66</v>
      </c>
      <c r="C9" s="23" t="n">
        <f aca="false">COUNTIF(議事録ログ!J3:J42,"赤:期限超過!至急対応")</f>
        <v>0</v>
      </c>
    </row>
    <row r="11" customFormat="false" ht="17.15" hidden="false" customHeight="false" outlineLevel="0" collapsed="false">
      <c r="B11" s="11" t="s">
        <v>67</v>
      </c>
    </row>
    <row r="12" customFormat="false" ht="15" hidden="false" customHeight="false" outlineLevel="0" collapsed="false">
      <c r="B12" s="24" t="s">
        <v>50</v>
      </c>
      <c r="C12" s="24" t="s">
        <v>68</v>
      </c>
      <c r="D12" s="24" t="s">
        <v>69</v>
      </c>
      <c r="E12" s="24" t="s">
        <v>70</v>
      </c>
      <c r="F12" s="24" t="s">
        <v>71</v>
      </c>
    </row>
    <row r="13" customFormat="false" ht="15" hidden="false" customHeight="false" outlineLevel="0" collapsed="false">
      <c r="B13" s="8"/>
      <c r="C13" s="23" t="str">
        <f aca="false">IF($B13="","",COUNTIFS(議事録ログ!B3:B42,$B13,議事録ログ!D3:D42,"実施"))</f>
        <v/>
      </c>
      <c r="D13" s="23" t="str">
        <f aca="false">IF($B13="","",COUNTIFS(議事録ログ!B3:B42,$B13,議事録ログ!G3:G42,"要"))</f>
        <v/>
      </c>
      <c r="E13" s="23" t="str">
        <f aca="false">IF($B13="","",COUNTIFS(議事録ログ!B3:B42,$B13,議事録ログ!G3:G42,"要",議事録ログ!I3:I42,"&lt;&gt;完了"))</f>
        <v/>
      </c>
      <c r="F13" s="10" t="str">
        <f aca="false">IF($B13="","",IF($E13&gt;0,"赤:フォロー漏れ",IF($C13=0,"橙:未実施","緑:OK")))</f>
        <v/>
      </c>
    </row>
    <row r="14" customFormat="false" ht="15" hidden="false" customHeight="false" outlineLevel="0" collapsed="false">
      <c r="B14" s="8"/>
      <c r="C14" s="23" t="str">
        <f aca="false">IF($B14="","",COUNTIFS(議事録ログ!B3:B42,$B14,議事録ログ!D3:D42,"実施"))</f>
        <v/>
      </c>
      <c r="D14" s="23" t="str">
        <f aca="false">IF($B14="","",COUNTIFS(議事録ログ!B3:B42,$B14,議事録ログ!G3:G42,"要"))</f>
        <v/>
      </c>
      <c r="E14" s="23" t="str">
        <f aca="false">IF($B14="","",COUNTIFS(議事録ログ!B3:B42,$B14,議事録ログ!G3:G42,"要",議事録ログ!I3:I42,"&lt;&gt;完了"))</f>
        <v/>
      </c>
      <c r="F14" s="10" t="str">
        <f aca="false">IF($B14="","",IF($E14&gt;0,"赤:フォロー漏れ",IF($C14=0,"橙:未実施","緑:OK")))</f>
        <v/>
      </c>
    </row>
    <row r="15" customFormat="false" ht="15" hidden="false" customHeight="false" outlineLevel="0" collapsed="false">
      <c r="B15" s="8"/>
      <c r="C15" s="23" t="str">
        <f aca="false">IF($B15="","",COUNTIFS(議事録ログ!B3:B42,$B15,議事録ログ!D3:D42,"実施"))</f>
        <v/>
      </c>
      <c r="D15" s="23" t="str">
        <f aca="false">IF($B15="","",COUNTIFS(議事録ログ!B3:B42,$B15,議事録ログ!G3:G42,"要"))</f>
        <v/>
      </c>
      <c r="E15" s="23" t="str">
        <f aca="false">IF($B15="","",COUNTIFS(議事録ログ!B3:B42,$B15,議事録ログ!G3:G42,"要",議事録ログ!I3:I42,"&lt;&gt;完了"))</f>
        <v/>
      </c>
      <c r="F15" s="10" t="str">
        <f aca="false">IF($B15="","",IF($E15&gt;0,"赤:フォロー漏れ",IF($C15=0,"橙:未実施","緑:OK")))</f>
        <v/>
      </c>
    </row>
    <row r="16" customFormat="false" ht="15" hidden="false" customHeight="false" outlineLevel="0" collapsed="false">
      <c r="B16" s="8"/>
      <c r="C16" s="23" t="str">
        <f aca="false">IF($B16="","",COUNTIFS(議事録ログ!B3:B42,$B16,議事録ログ!D3:D42,"実施"))</f>
        <v/>
      </c>
      <c r="D16" s="23" t="str">
        <f aca="false">IF($B16="","",COUNTIFS(議事録ログ!B3:B42,$B16,議事録ログ!G3:G42,"要"))</f>
        <v/>
      </c>
      <c r="E16" s="23" t="str">
        <f aca="false">IF($B16="","",COUNTIFS(議事録ログ!B3:B42,$B16,議事録ログ!G3:G42,"要",議事録ログ!I3:I42,"&lt;&gt;完了"))</f>
        <v/>
      </c>
      <c r="F16" s="10" t="str">
        <f aca="false">IF($B16="","",IF($E16&gt;0,"赤:フォロー漏れ",IF($C16=0,"橙:未実施","緑:OK")))</f>
        <v/>
      </c>
    </row>
    <row r="17" customFormat="false" ht="15" hidden="false" customHeight="false" outlineLevel="0" collapsed="false">
      <c r="B17" s="8"/>
      <c r="C17" s="23" t="str">
        <f aca="false">IF($B17="","",COUNTIFS(議事録ログ!B3:B42,$B17,議事録ログ!D3:D42,"実施"))</f>
        <v/>
      </c>
      <c r="D17" s="23" t="str">
        <f aca="false">IF($B17="","",COUNTIFS(議事録ログ!B3:B42,$B17,議事録ログ!G3:G42,"要"))</f>
        <v/>
      </c>
      <c r="E17" s="23" t="str">
        <f aca="false">IF($B17="","",COUNTIFS(議事録ログ!B3:B42,$B17,議事録ログ!G3:G42,"要",議事録ログ!I3:I42,"&lt;&gt;完了"))</f>
        <v/>
      </c>
      <c r="F17" s="10" t="str">
        <f aca="false">IF($B17="","",IF($E17&gt;0,"赤:フォロー漏れ",IF($C17=0,"橙:未実施","緑:OK")))</f>
        <v/>
      </c>
    </row>
    <row r="18" customFormat="false" ht="15" hidden="false" customHeight="false" outlineLevel="0" collapsed="false">
      <c r="B18" s="8"/>
      <c r="C18" s="23" t="str">
        <f aca="false">IF($B18="","",COUNTIFS(議事録ログ!B3:B42,$B18,議事録ログ!D3:D42,"実施"))</f>
        <v/>
      </c>
      <c r="D18" s="23" t="str">
        <f aca="false">IF($B18="","",COUNTIFS(議事録ログ!B3:B42,$B18,議事録ログ!G3:G42,"要"))</f>
        <v/>
      </c>
      <c r="E18" s="23" t="str">
        <f aca="false">IF($B18="","",COUNTIFS(議事録ログ!B3:B42,$B18,議事録ログ!G3:G42,"要",議事録ログ!I3:I42,"&lt;&gt;完了"))</f>
        <v/>
      </c>
      <c r="F18" s="10" t="str">
        <f aca="false">IF($B18="","",IF($E18&gt;0,"赤:フォロー漏れ",IF($C18=0,"橙:未実施","緑:OK")))</f>
        <v/>
      </c>
    </row>
    <row r="19" customFormat="false" ht="15" hidden="false" customHeight="false" outlineLevel="0" collapsed="false">
      <c r="B19" s="8"/>
      <c r="C19" s="23" t="str">
        <f aca="false">IF($B19="","",COUNTIFS(議事録ログ!B3:B42,$B19,議事録ログ!D3:D42,"実施"))</f>
        <v/>
      </c>
      <c r="D19" s="23" t="str">
        <f aca="false">IF($B19="","",COUNTIFS(議事録ログ!B3:B42,$B19,議事録ログ!G3:G42,"要"))</f>
        <v/>
      </c>
      <c r="E19" s="23" t="str">
        <f aca="false">IF($B19="","",COUNTIFS(議事録ログ!B3:B42,$B19,議事録ログ!G3:G42,"要",議事録ログ!I3:I42,"&lt;&gt;完了"))</f>
        <v/>
      </c>
      <c r="F19" s="10" t="str">
        <f aca="false">IF($B19="","",IF($E19&gt;0,"赤:フォロー漏れ",IF($C19=0,"橙:未実施","緑:OK")))</f>
        <v/>
      </c>
    </row>
    <row r="20" customFormat="false" ht="15" hidden="false" customHeight="false" outlineLevel="0" collapsed="false">
      <c r="B20" s="8"/>
      <c r="C20" s="23" t="str">
        <f aca="false">IF($B20="","",COUNTIFS(議事録ログ!B3:B42,$B20,議事録ログ!D3:D42,"実施"))</f>
        <v/>
      </c>
      <c r="D20" s="23" t="str">
        <f aca="false">IF($B20="","",COUNTIFS(議事録ログ!B3:B42,$B20,議事録ログ!G3:G42,"要"))</f>
        <v/>
      </c>
      <c r="E20" s="23" t="str">
        <f aca="false">IF($B20="","",COUNTIFS(議事録ログ!B3:B42,$B20,議事録ログ!G3:G42,"要",議事録ログ!I3:I42,"&lt;&gt;完了"))</f>
        <v/>
      </c>
      <c r="F20" s="10" t="str">
        <f aca="false">IF($B20="","",IF($E20&gt;0,"赤:フォロー漏れ",IF($C20=0,"橙:未実施","緑:OK")))</f>
        <v/>
      </c>
    </row>
    <row r="21" customFormat="false" ht="15" hidden="false" customHeight="false" outlineLevel="0" collapsed="false">
      <c r="B21" s="8"/>
      <c r="C21" s="23" t="str">
        <f aca="false">IF($B21="","",COUNTIFS(議事録ログ!B3:B42,$B21,議事録ログ!D3:D42,"実施"))</f>
        <v/>
      </c>
      <c r="D21" s="23" t="str">
        <f aca="false">IF($B21="","",COUNTIFS(議事録ログ!B3:B42,$B21,議事録ログ!G3:G42,"要"))</f>
        <v/>
      </c>
      <c r="E21" s="23" t="str">
        <f aca="false">IF($B21="","",COUNTIFS(議事録ログ!B3:B42,$B21,議事録ログ!G3:G42,"要",議事録ログ!I3:I42,"&lt;&gt;完了"))</f>
        <v/>
      </c>
      <c r="F21" s="10" t="str">
        <f aca="false">IF($B21="","",IF($E21&gt;0,"赤:フォロー漏れ",IF($C21=0,"橙:未実施","緑:OK")))</f>
        <v/>
      </c>
    </row>
    <row r="22" customFormat="false" ht="15" hidden="false" customHeight="false" outlineLevel="0" collapsed="false">
      <c r="B22" s="8"/>
      <c r="C22" s="23" t="str">
        <f aca="false">IF($B22="","",COUNTIFS(議事録ログ!B3:B42,$B22,議事録ログ!D3:D42,"実施"))</f>
        <v/>
      </c>
      <c r="D22" s="23" t="str">
        <f aca="false">IF($B22="","",COUNTIFS(議事録ログ!B3:B42,$B22,議事録ログ!G3:G42,"要"))</f>
        <v/>
      </c>
      <c r="E22" s="23" t="str">
        <f aca="false">IF($B22="","",COUNTIFS(議事録ログ!B3:B42,$B22,議事録ログ!G3:G42,"要",議事録ログ!I3:I42,"&lt;&gt;完了"))</f>
        <v/>
      </c>
      <c r="F22" s="10" t="str">
        <f aca="false">IF($B22="","",IF($E22&gt;0,"赤:フォロー漏れ",IF($C22=0,"橙:未実施","緑:OK")))</f>
        <v/>
      </c>
    </row>
  </sheetData>
  <conditionalFormatting sqref="F13:F22">
    <cfRule type="cellIs" priority="2" operator="equal" aboveAverage="0" equalAverage="0" bottom="0" percent="0" rank="0" text="" dxfId="2">
      <formula>"赤:フォロー漏れ"</formula>
    </cfRule>
    <cfRule type="cellIs" priority="3" operator="equal" aboveAverage="0" equalAverage="0" bottom="0" percent="0" rank="0" text="" dxfId="1">
      <formula>"橙:未実施"</formula>
    </cfRule>
    <cfRule type="cellIs" priority="4" operator="equal" aboveAverage="0" equalAverage="0" bottom="0" percent="0" rank="0" text="" dxfId="0">
      <formula>"緑:OK"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2026-07-11T02:13:51Z</dcterms:created>
  <dc:creator>openpyxl</dc:creator>
  <dc:description/>
  <dc:language>en-US</dc:language>
  <cp:lastModifiedBy/>
  <dcterms:modified xsi:type="dcterms:W3CDTF">2026-07-11T11:13:52Z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